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Y:\Assistant\Budget Letters\Outgoing 2024\Rollout\RFT Launch Request - Dekwaneh Warehouse - Split RFT\Dekwaneh WH - Construction - RFT Documents\Appendix 1\Dekwaneh WH - Air-Conditioning\"/>
    </mc:Choice>
  </mc:AlternateContent>
  <xr:revisionPtr revIDLastSave="0" documentId="13_ncr:1_{2CEB4373-1668-456D-B5BA-DCD7EB5EFC91}" xr6:coauthVersionLast="47" xr6:coauthVersionMax="47" xr10:uidLastSave="{00000000-0000-0000-0000-000000000000}"/>
  <bookViews>
    <workbookView xWindow="-120" yWindow="-120" windowWidth="29040" windowHeight="15840" activeTab="1" xr2:uid="{00000000-000D-0000-FFFF-FFFF00000000}"/>
  </bookViews>
  <sheets>
    <sheet name="Grade of Compliance Range" sheetId="2" r:id="rId1"/>
    <sheet name="Technical Scoring" sheetId="1" r:id="rId2"/>
    <sheet name="Combined Scoring" sheetId="3" r:id="rId3"/>
  </sheets>
  <definedNames>
    <definedName name="_xlnm.Print_Area" localSheetId="2">'Combined Scoring'!$A$1:$Q$11</definedName>
    <definedName name="_xlnm.Print_Area" localSheetId="0">'Grade of Compliance Range'!$A$1:$M$14</definedName>
    <definedName name="_xlnm.Print_Area" localSheetId="1">'Technical Scoring'!$A$1:$Q$26</definedName>
    <definedName name="_xlnm.Print_Titles" localSheetId="2">'Combined Scoring'!#REF!</definedName>
    <definedName name="_xlnm.Print_Titles" localSheetId="1">'Technical Scoring'!$8:$8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3" l="1"/>
  <c r="C79" i="1"/>
  <c r="L10" i="1" l="1"/>
  <c r="M10" i="1"/>
  <c r="N10" i="1"/>
  <c r="O10" i="1"/>
  <c r="P10" i="1"/>
  <c r="Q10" i="1"/>
  <c r="L11" i="1"/>
  <c r="M11" i="1"/>
  <c r="N11" i="1"/>
  <c r="O11" i="1"/>
  <c r="P11" i="1"/>
  <c r="Q11" i="1"/>
  <c r="L12" i="1"/>
  <c r="M12" i="1"/>
  <c r="N12" i="1"/>
  <c r="O12" i="1"/>
  <c r="P12" i="1"/>
  <c r="Q12" i="1"/>
  <c r="L13" i="1"/>
  <c r="M13" i="1"/>
  <c r="N13" i="1"/>
  <c r="O13" i="1"/>
  <c r="P13" i="1"/>
  <c r="Q13" i="1"/>
  <c r="L14" i="1"/>
  <c r="M14" i="1"/>
  <c r="N14" i="1"/>
  <c r="O14" i="1"/>
  <c r="P14" i="1"/>
  <c r="Q14" i="1"/>
  <c r="L15" i="1"/>
  <c r="M15" i="1"/>
  <c r="N15" i="1"/>
  <c r="O15" i="1"/>
  <c r="P15" i="1"/>
  <c r="Q15" i="1"/>
  <c r="L16" i="1"/>
  <c r="M16" i="1"/>
  <c r="N16" i="1"/>
  <c r="O16" i="1"/>
  <c r="P16" i="1"/>
  <c r="Q16" i="1"/>
  <c r="L17" i="1"/>
  <c r="M17" i="1"/>
  <c r="N17" i="1"/>
  <c r="O17" i="1"/>
  <c r="P17" i="1"/>
  <c r="Q17" i="1"/>
  <c r="L18" i="1"/>
  <c r="M18" i="1"/>
  <c r="N18" i="1"/>
  <c r="O18" i="1"/>
  <c r="P18" i="1"/>
  <c r="Q18" i="1"/>
  <c r="L19" i="1"/>
  <c r="M19" i="1"/>
  <c r="N19" i="1"/>
  <c r="O19" i="1"/>
  <c r="P19" i="1"/>
  <c r="Q19" i="1"/>
  <c r="L20" i="1"/>
  <c r="M20" i="1"/>
  <c r="N20" i="1"/>
  <c r="O20" i="1"/>
  <c r="P20" i="1"/>
  <c r="Q20" i="1"/>
  <c r="L21" i="1"/>
  <c r="M21" i="1"/>
  <c r="N21" i="1"/>
  <c r="O21" i="1"/>
  <c r="P21" i="1"/>
  <c r="Q21" i="1"/>
  <c r="L22" i="1"/>
  <c r="M22" i="1"/>
  <c r="N22" i="1"/>
  <c r="O22" i="1"/>
  <c r="P22" i="1"/>
  <c r="Q22" i="1"/>
  <c r="L23" i="1"/>
  <c r="M23" i="1"/>
  <c r="N23" i="1"/>
  <c r="O23" i="1"/>
  <c r="P23" i="1"/>
  <c r="Q23" i="1"/>
  <c r="L24" i="1"/>
  <c r="M24" i="1"/>
  <c r="N24" i="1"/>
  <c r="O24" i="1"/>
  <c r="P24" i="1"/>
  <c r="Q24" i="1"/>
  <c r="L25" i="1"/>
  <c r="M25" i="1"/>
  <c r="N25" i="1"/>
  <c r="O25" i="1"/>
  <c r="P25" i="1"/>
  <c r="Q25" i="1"/>
  <c r="L26" i="1"/>
  <c r="M26" i="1"/>
  <c r="N26" i="1"/>
  <c r="O26" i="1"/>
  <c r="P26" i="1"/>
  <c r="Q26" i="1"/>
  <c r="L27" i="1"/>
  <c r="M27" i="1"/>
  <c r="N27" i="1"/>
  <c r="O27" i="1"/>
  <c r="P27" i="1"/>
  <c r="Q27" i="1"/>
  <c r="L28" i="1"/>
  <c r="M28" i="1"/>
  <c r="N28" i="1"/>
  <c r="O28" i="1"/>
  <c r="P28" i="1"/>
  <c r="Q28" i="1"/>
  <c r="L29" i="1"/>
  <c r="M29" i="1"/>
  <c r="N29" i="1"/>
  <c r="O29" i="1"/>
  <c r="P29" i="1"/>
  <c r="Q29" i="1"/>
  <c r="L30" i="1"/>
  <c r="M30" i="1"/>
  <c r="N30" i="1"/>
  <c r="O30" i="1"/>
  <c r="P30" i="1"/>
  <c r="Q30" i="1"/>
  <c r="L31" i="1"/>
  <c r="M31" i="1"/>
  <c r="N31" i="1"/>
  <c r="O31" i="1"/>
  <c r="P31" i="1"/>
  <c r="Q31" i="1"/>
  <c r="L32" i="1"/>
  <c r="M32" i="1"/>
  <c r="N32" i="1"/>
  <c r="O32" i="1"/>
  <c r="P32" i="1"/>
  <c r="Q32" i="1"/>
  <c r="L33" i="1"/>
  <c r="M33" i="1"/>
  <c r="N33" i="1"/>
  <c r="O33" i="1"/>
  <c r="P33" i="1"/>
  <c r="Q33" i="1"/>
  <c r="L34" i="1"/>
  <c r="M34" i="1"/>
  <c r="N34" i="1"/>
  <c r="O34" i="1"/>
  <c r="P34" i="1"/>
  <c r="Q34" i="1"/>
  <c r="L35" i="1"/>
  <c r="M35" i="1"/>
  <c r="N35" i="1"/>
  <c r="O35" i="1"/>
  <c r="P35" i="1"/>
  <c r="Q35" i="1"/>
  <c r="L36" i="1"/>
  <c r="M36" i="1"/>
  <c r="N36" i="1"/>
  <c r="O36" i="1"/>
  <c r="P36" i="1"/>
  <c r="Q36" i="1"/>
  <c r="L37" i="1"/>
  <c r="M37" i="1"/>
  <c r="N37" i="1"/>
  <c r="O37" i="1"/>
  <c r="P37" i="1"/>
  <c r="Q37" i="1"/>
  <c r="L38" i="1"/>
  <c r="M38" i="1"/>
  <c r="N38" i="1"/>
  <c r="O38" i="1"/>
  <c r="P38" i="1"/>
  <c r="Q38" i="1"/>
  <c r="L39" i="1"/>
  <c r="M39" i="1"/>
  <c r="N39" i="1"/>
  <c r="O39" i="1"/>
  <c r="P39" i="1"/>
  <c r="Q39" i="1"/>
  <c r="L40" i="1"/>
  <c r="M40" i="1"/>
  <c r="N40" i="1"/>
  <c r="O40" i="1"/>
  <c r="P40" i="1"/>
  <c r="Q40" i="1"/>
  <c r="L41" i="1"/>
  <c r="M41" i="1"/>
  <c r="N41" i="1"/>
  <c r="O41" i="1"/>
  <c r="P41" i="1"/>
  <c r="Q41" i="1"/>
  <c r="L42" i="1"/>
  <c r="M42" i="1"/>
  <c r="N42" i="1"/>
  <c r="O42" i="1"/>
  <c r="P42" i="1"/>
  <c r="Q42" i="1"/>
  <c r="L43" i="1"/>
  <c r="M43" i="1"/>
  <c r="N43" i="1"/>
  <c r="O43" i="1"/>
  <c r="P43" i="1"/>
  <c r="Q43" i="1"/>
  <c r="L44" i="1"/>
  <c r="M44" i="1"/>
  <c r="N44" i="1"/>
  <c r="O44" i="1"/>
  <c r="P44" i="1"/>
  <c r="Q44" i="1"/>
  <c r="L45" i="1"/>
  <c r="M45" i="1"/>
  <c r="N45" i="1"/>
  <c r="O45" i="1"/>
  <c r="P45" i="1"/>
  <c r="Q45" i="1"/>
  <c r="L46" i="1"/>
  <c r="M46" i="1"/>
  <c r="N46" i="1"/>
  <c r="O46" i="1"/>
  <c r="P46" i="1"/>
  <c r="Q46" i="1"/>
  <c r="L47" i="1"/>
  <c r="M47" i="1"/>
  <c r="N47" i="1"/>
  <c r="O47" i="1"/>
  <c r="P47" i="1"/>
  <c r="Q47" i="1"/>
  <c r="L48" i="1"/>
  <c r="M48" i="1"/>
  <c r="N48" i="1"/>
  <c r="O48" i="1"/>
  <c r="P48" i="1"/>
  <c r="Q48" i="1"/>
  <c r="L49" i="1"/>
  <c r="M49" i="1"/>
  <c r="N49" i="1"/>
  <c r="O49" i="1"/>
  <c r="P49" i="1"/>
  <c r="Q49" i="1"/>
  <c r="L50" i="1"/>
  <c r="M50" i="1"/>
  <c r="N50" i="1"/>
  <c r="O50" i="1"/>
  <c r="P50" i="1"/>
  <c r="Q50" i="1"/>
  <c r="L51" i="1"/>
  <c r="M51" i="1"/>
  <c r="N51" i="1"/>
  <c r="O51" i="1"/>
  <c r="P51" i="1"/>
  <c r="Q51" i="1"/>
  <c r="L52" i="1"/>
  <c r="M52" i="1"/>
  <c r="N52" i="1"/>
  <c r="O52" i="1"/>
  <c r="P52" i="1"/>
  <c r="Q52" i="1"/>
  <c r="L53" i="1"/>
  <c r="M53" i="1"/>
  <c r="N53" i="1"/>
  <c r="O53" i="1"/>
  <c r="P53" i="1"/>
  <c r="Q53" i="1"/>
  <c r="L54" i="1"/>
  <c r="M54" i="1"/>
  <c r="N54" i="1"/>
  <c r="O54" i="1"/>
  <c r="P54" i="1"/>
  <c r="Q54" i="1"/>
  <c r="L55" i="1"/>
  <c r="M55" i="1"/>
  <c r="N55" i="1"/>
  <c r="O55" i="1"/>
  <c r="P55" i="1"/>
  <c r="Q55" i="1"/>
  <c r="L56" i="1"/>
  <c r="M56" i="1"/>
  <c r="N56" i="1"/>
  <c r="O56" i="1"/>
  <c r="P56" i="1"/>
  <c r="Q56" i="1"/>
  <c r="L57" i="1"/>
  <c r="M57" i="1"/>
  <c r="N57" i="1"/>
  <c r="O57" i="1"/>
  <c r="P57" i="1"/>
  <c r="Q57" i="1"/>
  <c r="L58" i="1"/>
  <c r="M58" i="1"/>
  <c r="N58" i="1"/>
  <c r="O58" i="1"/>
  <c r="P58" i="1"/>
  <c r="Q58" i="1"/>
  <c r="L59" i="1"/>
  <c r="M59" i="1"/>
  <c r="N59" i="1"/>
  <c r="O59" i="1"/>
  <c r="P59" i="1"/>
  <c r="Q59" i="1"/>
  <c r="L60" i="1"/>
  <c r="M60" i="1"/>
  <c r="N60" i="1"/>
  <c r="O60" i="1"/>
  <c r="P60" i="1"/>
  <c r="Q60" i="1"/>
  <c r="L61" i="1"/>
  <c r="M61" i="1"/>
  <c r="N61" i="1"/>
  <c r="O61" i="1"/>
  <c r="P61" i="1"/>
  <c r="Q61" i="1"/>
  <c r="L62" i="1"/>
  <c r="M62" i="1"/>
  <c r="N62" i="1"/>
  <c r="O62" i="1"/>
  <c r="P62" i="1"/>
  <c r="Q62" i="1"/>
  <c r="L63" i="1"/>
  <c r="M63" i="1"/>
  <c r="N63" i="1"/>
  <c r="O63" i="1"/>
  <c r="P63" i="1"/>
  <c r="Q63" i="1"/>
  <c r="L64" i="1"/>
  <c r="M64" i="1"/>
  <c r="N64" i="1"/>
  <c r="O64" i="1"/>
  <c r="P64" i="1"/>
  <c r="Q64" i="1"/>
  <c r="L65" i="1"/>
  <c r="M65" i="1"/>
  <c r="N65" i="1"/>
  <c r="O65" i="1"/>
  <c r="P65" i="1"/>
  <c r="Q65" i="1"/>
  <c r="L66" i="1"/>
  <c r="M66" i="1"/>
  <c r="N66" i="1"/>
  <c r="O66" i="1"/>
  <c r="P66" i="1"/>
  <c r="Q66" i="1"/>
  <c r="L67" i="1"/>
  <c r="M67" i="1"/>
  <c r="N67" i="1"/>
  <c r="O67" i="1"/>
  <c r="P67" i="1"/>
  <c r="Q67" i="1"/>
  <c r="L68" i="1"/>
  <c r="M68" i="1"/>
  <c r="N68" i="1"/>
  <c r="O68" i="1"/>
  <c r="P68" i="1"/>
  <c r="Q68" i="1"/>
  <c r="L69" i="1"/>
  <c r="M69" i="1"/>
  <c r="N69" i="1"/>
  <c r="O69" i="1"/>
  <c r="P69" i="1"/>
  <c r="Q69" i="1"/>
  <c r="L70" i="1"/>
  <c r="M70" i="1"/>
  <c r="N70" i="1"/>
  <c r="O70" i="1"/>
  <c r="P70" i="1"/>
  <c r="Q70" i="1"/>
  <c r="L71" i="1"/>
  <c r="M71" i="1"/>
  <c r="N71" i="1"/>
  <c r="O71" i="1"/>
  <c r="P71" i="1"/>
  <c r="Q71" i="1"/>
  <c r="L72" i="1"/>
  <c r="M72" i="1"/>
  <c r="N72" i="1"/>
  <c r="O72" i="1"/>
  <c r="P72" i="1"/>
  <c r="Q72" i="1"/>
  <c r="L73" i="1"/>
  <c r="M73" i="1"/>
  <c r="N73" i="1"/>
  <c r="O73" i="1"/>
  <c r="P73" i="1"/>
  <c r="Q73" i="1"/>
  <c r="L74" i="1"/>
  <c r="M74" i="1"/>
  <c r="N74" i="1"/>
  <c r="O74" i="1"/>
  <c r="P74" i="1"/>
  <c r="Q74" i="1"/>
  <c r="L75" i="1"/>
  <c r="M75" i="1"/>
  <c r="N75" i="1"/>
  <c r="O75" i="1"/>
  <c r="P75" i="1"/>
  <c r="Q75" i="1"/>
  <c r="L76" i="1"/>
  <c r="M76" i="1"/>
  <c r="N76" i="1"/>
  <c r="O76" i="1"/>
  <c r="P76" i="1"/>
  <c r="Q76" i="1"/>
  <c r="L77" i="1"/>
  <c r="M77" i="1"/>
  <c r="N77" i="1"/>
  <c r="O77" i="1"/>
  <c r="P77" i="1"/>
  <c r="Q77" i="1"/>
  <c r="L78" i="1"/>
  <c r="M78" i="1"/>
  <c r="N78" i="1"/>
  <c r="O78" i="1"/>
  <c r="P78" i="1"/>
  <c r="Q78" i="1"/>
  <c r="L9" i="1"/>
  <c r="L79" i="1" l="1"/>
  <c r="Q9" i="1"/>
  <c r="P9" i="1"/>
  <c r="O9" i="1"/>
  <c r="N9" i="1"/>
  <c r="M9" i="1"/>
  <c r="M79" i="1" l="1"/>
  <c r="N79" i="1"/>
  <c r="P79" i="1"/>
  <c r="O79" i="1"/>
  <c r="Q7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D8" authorId="0" shapeId="0" xr:uid="{00000000-0006-0000-0100-000001000000}">
      <text>
        <r>
          <rPr>
            <b/>
            <sz val="8"/>
            <color indexed="81"/>
            <rFont val="Tahoma"/>
            <family val="2"/>
          </rPr>
          <t>Entity (Department/ Unit) that identified the requirement and that will be responsible for its evaluation.</t>
        </r>
      </text>
    </comment>
    <comment ref="E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F8" authorId="1"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G8"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8" authorId="0"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List>
</comments>
</file>

<file path=xl/sharedStrings.xml><?xml version="1.0" encoding="utf-8"?>
<sst xmlns="http://schemas.openxmlformats.org/spreadsheetml/2006/main" count="136" uniqueCount="115">
  <si>
    <t>Article</t>
  </si>
  <si>
    <t>Remarks</t>
  </si>
  <si>
    <t>Weight</t>
  </si>
  <si>
    <t>Supplier 1</t>
  </si>
  <si>
    <t>Supplier 2</t>
  </si>
  <si>
    <t>Supplier 3</t>
  </si>
  <si>
    <t>Supplier 4</t>
  </si>
  <si>
    <t>Supplier 5</t>
  </si>
  <si>
    <t>Supplier 6</t>
  </si>
  <si>
    <t>Supplier 1
Final</t>
  </si>
  <si>
    <t>Supplier 2
Final</t>
  </si>
  <si>
    <t>Supplier 3
Final</t>
  </si>
  <si>
    <t>Supplier 4
Final</t>
  </si>
  <si>
    <t>Supplier 5
Final</t>
  </si>
  <si>
    <t>Supplier 6
Final</t>
  </si>
  <si>
    <t>Responsible Entity</t>
  </si>
  <si>
    <t>Project Name</t>
  </si>
  <si>
    <t>SUPPLIER 1 SCORE</t>
  </si>
  <si>
    <t>SUPPLIER 2 SCORE</t>
  </si>
  <si>
    <t>SUPPLIER 3 SCORE</t>
  </si>
  <si>
    <t>SUPPLIER 4 SCORE</t>
  </si>
  <si>
    <t>SUPPLIER 5 SCORE</t>
  </si>
  <si>
    <t>SUPPLIER 6 SCORE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</si>
  <si>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</si>
  <si>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</si>
  <si>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</si>
  <si>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</si>
  <si>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</si>
  <si>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</si>
  <si>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</si>
  <si>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</si>
  <si>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</si>
  <si>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</si>
  <si>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</si>
  <si>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RFT Scoring Sheet</t>
  </si>
  <si>
    <t>PRO/PMO</t>
  </si>
  <si>
    <t>SF-CF-87</t>
  </si>
  <si>
    <t>* For Requirements defined as ''Killer'', a ‘’Fully Compliant’’ score should be the sole acceptable outcome. Failing to obtain a ‘’Fully Compliant’’ score on the requirements defined as Killers, will mandate immediate disqualification for bidders.</t>
  </si>
  <si>
    <t xml:space="preserve">** Project owner should describe how each grade will be selected (0/4-5-6/10/15), and if there is any formula or margins to be mentioned.  </t>
  </si>
  <si>
    <t>3.0</t>
  </si>
  <si>
    <t>Total</t>
  </si>
  <si>
    <r>
      <t>1</t>
    </r>
    <r>
      <rPr>
        <b/>
        <sz val="7"/>
        <rFont val="Times New Roman"/>
        <family val="1"/>
      </rPr>
      <t xml:space="preserve">       </t>
    </r>
    <r>
      <rPr>
        <b/>
        <sz val="14"/>
        <rFont val="Century Gothic"/>
        <family val="2"/>
      </rPr>
      <t>GENERAL</t>
    </r>
  </si>
  <si>
    <r>
      <t>1.</t>
    </r>
    <r>
      <rPr>
        <sz val="7"/>
        <rFont val="Times New Roman"/>
        <family val="1"/>
      </rPr>
      <t xml:space="preserve">      </t>
    </r>
    <r>
      <rPr>
        <sz val="12"/>
        <rFont val="Calibri"/>
        <family val="2"/>
      </rPr>
      <t>ASHRAE 15 – Refrigeration system safety</t>
    </r>
  </si>
  <si>
    <r>
      <t>2.</t>
    </r>
    <r>
      <rPr>
        <sz val="7"/>
        <rFont val="Times New Roman"/>
        <family val="1"/>
      </rPr>
      <t xml:space="preserve">      </t>
    </r>
    <r>
      <rPr>
        <sz val="12"/>
        <rFont val="Calibri"/>
        <family val="2"/>
      </rPr>
      <t xml:space="preserve">ASHRAE/IESNA 90.1-10 – Energy Standard for Buildings except Low-Rise Residential Buildings </t>
    </r>
  </si>
  <si>
    <r>
      <t>3.</t>
    </r>
    <r>
      <rPr>
        <sz val="7"/>
        <rFont val="Times New Roman"/>
        <family val="1"/>
      </rPr>
      <t xml:space="preserve">      </t>
    </r>
    <r>
      <rPr>
        <sz val="12"/>
        <rFont val="Calibri"/>
        <family val="2"/>
      </rPr>
      <t xml:space="preserve">ARI 210/240 - Performance Rating of Unitary Air-Conditioning &amp; Air-Source Heat Pump Equipment. </t>
    </r>
  </si>
  <si>
    <r>
      <t>4.</t>
    </r>
    <r>
      <rPr>
        <sz val="7"/>
        <rFont val="Times New Roman"/>
        <family val="1"/>
      </rPr>
      <t xml:space="preserve">      </t>
    </r>
    <r>
      <rPr>
        <sz val="12"/>
        <rFont val="Calibri"/>
        <family val="2"/>
      </rPr>
      <t xml:space="preserve">ARI 340/360 - Performance Rating of Commercial and Industrial Unitary Air Conditioning &amp; Air-Source Heat Pump Equipment. </t>
    </r>
  </si>
  <si>
    <r>
      <t>5.</t>
    </r>
    <r>
      <rPr>
        <sz val="7"/>
        <rFont val="Times New Roman"/>
        <family val="1"/>
      </rPr>
      <t xml:space="preserve">      </t>
    </r>
    <r>
      <rPr>
        <sz val="12"/>
        <rFont val="Calibri"/>
        <family val="2"/>
      </rPr>
      <t>LEED Compliance: Supply refrigeration system utilizing HCFC free refrigerants.</t>
    </r>
  </si>
  <si>
    <r>
      <t>1.</t>
    </r>
    <r>
      <rPr>
        <sz val="7"/>
        <rFont val="Times New Roman"/>
        <family val="1"/>
      </rPr>
      <t xml:space="preserve">      </t>
    </r>
    <r>
      <rPr>
        <sz val="12"/>
        <rFont val="Calibri"/>
        <family val="2"/>
      </rPr>
      <t>DIN EN 61340-5-1 - Protection of electronic devices from electrostatic phenomena - General requirements</t>
    </r>
  </si>
  <si>
    <r>
      <t>1.</t>
    </r>
    <r>
      <rPr>
        <sz val="7"/>
        <rFont val="Times New Roman"/>
        <family val="1"/>
      </rPr>
      <t xml:space="preserve">      </t>
    </r>
    <r>
      <rPr>
        <sz val="12"/>
        <rFont val="Calibri"/>
        <family val="2"/>
      </rPr>
      <t xml:space="preserve">The supplied products shall be covered by full supplier warranty for a minimum period of </t>
    </r>
    <r>
      <rPr>
        <u/>
        <sz val="12"/>
        <rFont val="Calibri"/>
        <family val="2"/>
      </rPr>
      <t>one (1) year</t>
    </r>
    <r>
      <rPr>
        <sz val="12"/>
        <rFont val="Calibri"/>
        <family val="2"/>
      </rPr>
      <t xml:space="preserve"> from delivery to site at a full repair and replacement service.</t>
    </r>
  </si>
  <si>
    <r>
      <t>2.</t>
    </r>
    <r>
      <rPr>
        <sz val="7"/>
        <rFont val="Times New Roman"/>
        <family val="1"/>
      </rPr>
      <t xml:space="preserve">      </t>
    </r>
    <r>
      <rPr>
        <sz val="12"/>
        <rFont val="Calibri"/>
        <family val="2"/>
      </rPr>
      <t>Warranty shall include all defected spare parts and workmanship.</t>
    </r>
  </si>
  <si>
    <r>
      <t>1.</t>
    </r>
    <r>
      <rPr>
        <sz val="7"/>
        <rFont val="Times New Roman"/>
        <family val="1"/>
      </rPr>
      <t xml:space="preserve">      </t>
    </r>
    <r>
      <rPr>
        <sz val="12"/>
        <rFont val="Calibri"/>
        <family val="2"/>
      </rPr>
      <t xml:space="preserve">Installation and dismantling </t>
    </r>
  </si>
  <si>
    <r>
      <t>a.</t>
    </r>
    <r>
      <rPr>
        <sz val="7"/>
        <rFont val="Times New Roman"/>
        <family val="1"/>
      </rPr>
      <t xml:space="preserve">      </t>
    </r>
    <r>
      <rPr>
        <sz val="12"/>
        <rFont val="Calibri"/>
        <family val="2"/>
      </rPr>
      <t xml:space="preserve">The supplier is responsible for the dismantling, hoisting, transportation and re-installation for parts that cannot be repaired or replaced on site </t>
    </r>
  </si>
  <si>
    <r>
      <t>2.</t>
    </r>
    <r>
      <rPr>
        <sz val="7"/>
        <rFont val="Times New Roman"/>
        <family val="1"/>
      </rPr>
      <t xml:space="preserve">      </t>
    </r>
    <r>
      <rPr>
        <sz val="12"/>
        <rFont val="Calibri"/>
        <family val="2"/>
      </rPr>
      <t>Part replacement/repair</t>
    </r>
  </si>
  <si>
    <r>
      <t>a.</t>
    </r>
    <r>
      <rPr>
        <sz val="7"/>
        <rFont val="Times New Roman"/>
        <family val="1"/>
      </rPr>
      <t xml:space="preserve">      </t>
    </r>
    <r>
      <rPr>
        <sz val="12"/>
        <rFont val="Calibri"/>
        <family val="2"/>
      </rPr>
      <t xml:space="preserve">For any part replacement or repair service the warranty for the repaired or new part shall be a minimum of </t>
    </r>
    <r>
      <rPr>
        <u/>
        <sz val="12"/>
        <rFont val="Calibri"/>
        <family val="2"/>
      </rPr>
      <t>6 (six) months</t>
    </r>
    <r>
      <rPr>
        <sz val="12"/>
        <rFont val="Calibri"/>
        <family val="2"/>
      </rPr>
      <t xml:space="preserve"> from the date of receipt of the repaired or new part. In case a part was repaired twice already under this warranty and the equipment becomes faulty again within up to six months the Operator on its discretion may request replacement of the complete equipment  </t>
    </r>
  </si>
  <si>
    <r>
      <t>3.</t>
    </r>
    <r>
      <rPr>
        <sz val="7"/>
        <rFont val="Times New Roman"/>
        <family val="1"/>
      </rPr>
      <t xml:space="preserve">      </t>
    </r>
    <r>
      <rPr>
        <sz val="12"/>
        <rFont val="Calibri"/>
        <family val="2"/>
      </rPr>
      <t>Major defect</t>
    </r>
  </si>
  <si>
    <r>
      <t>a.</t>
    </r>
    <r>
      <rPr>
        <sz val="7"/>
        <rFont val="Times New Roman"/>
        <family val="1"/>
      </rPr>
      <t xml:space="preserve">      </t>
    </r>
    <r>
      <rPr>
        <sz val="12"/>
        <rFont val="Calibri"/>
        <family val="2"/>
      </rPr>
      <t>In case of major defect in the supplied products, the Operator reserves the right to reject the equipment. The supplier shall replace the defected system/parts under no cost from the Operator, including dismantling, hoisting, transportation and re-installation</t>
    </r>
  </si>
  <si>
    <r>
      <t>2</t>
    </r>
    <r>
      <rPr>
        <b/>
        <sz val="7"/>
        <rFont val="Times New Roman"/>
        <family val="1"/>
      </rPr>
      <t xml:space="preserve">       </t>
    </r>
    <r>
      <rPr>
        <b/>
        <sz val="14"/>
        <rFont val="Century Gothic"/>
        <family val="2"/>
      </rPr>
      <t>PRODUCTS</t>
    </r>
  </si>
  <si>
    <r>
      <t>1.</t>
    </r>
    <r>
      <rPr>
        <sz val="7"/>
        <rFont val="Times New Roman"/>
        <family val="1"/>
      </rPr>
      <t xml:space="preserve">      </t>
    </r>
    <r>
      <rPr>
        <sz val="12"/>
        <rFont val="Calibri"/>
        <family val="2"/>
      </rPr>
      <t>Wall mount</t>
    </r>
  </si>
  <si>
    <r>
      <t>D.</t>
    </r>
    <r>
      <rPr>
        <sz val="7"/>
        <rFont val="Times New Roman"/>
        <family val="1"/>
      </rPr>
      <t xml:space="preserve">     </t>
    </r>
    <r>
      <rPr>
        <sz val="12"/>
        <rFont val="Calibri"/>
        <family val="2"/>
      </rPr>
      <t>Working ambient temperature:  -10°C to +50°c</t>
    </r>
  </si>
  <si>
    <r>
      <t>E.</t>
    </r>
    <r>
      <rPr>
        <sz val="7"/>
        <rFont val="Times New Roman"/>
        <family val="1"/>
      </rPr>
      <t xml:space="preserve">      </t>
    </r>
    <r>
      <rPr>
        <sz val="12"/>
        <rFont val="Calibri"/>
        <family val="2"/>
      </rPr>
      <t>Cooling and heat pump</t>
    </r>
  </si>
  <si>
    <t>DEKWANEH WAREHOUSE - Air Conditioning - Split</t>
  </si>
  <si>
    <r>
      <t>1.1</t>
    </r>
    <r>
      <rPr>
        <b/>
        <sz val="7"/>
        <rFont val="Times New Roman"/>
        <family val="1"/>
      </rPr>
      <t xml:space="preserve">        </t>
    </r>
    <r>
      <rPr>
        <b/>
        <sz val="12"/>
        <rFont val="Calibri"/>
        <family val="2"/>
      </rPr>
      <t>SUMMARY</t>
    </r>
  </si>
  <si>
    <r>
      <t>A.</t>
    </r>
    <r>
      <rPr>
        <sz val="7"/>
        <rFont val="Times New Roman"/>
        <family val="1"/>
      </rPr>
      <t xml:space="preserve">     </t>
    </r>
    <r>
      <rPr>
        <sz val="12"/>
        <rFont val="Calibri"/>
        <family val="2"/>
      </rPr>
      <t>Section includes split-system air conditioning units.</t>
    </r>
  </si>
  <si>
    <r>
      <t>1.2</t>
    </r>
    <r>
      <rPr>
        <b/>
        <sz val="7"/>
        <rFont val="Times New Roman"/>
        <family val="1"/>
      </rPr>
      <t xml:space="preserve">        </t>
    </r>
    <r>
      <rPr>
        <b/>
        <sz val="12"/>
        <rFont val="Calibri"/>
        <family val="2"/>
      </rPr>
      <t>REFERENCES</t>
    </r>
  </si>
  <si>
    <r>
      <t>A.</t>
    </r>
    <r>
      <rPr>
        <sz val="7"/>
        <rFont val="Times New Roman"/>
        <family val="1"/>
      </rPr>
      <t xml:space="preserve">     </t>
    </r>
    <r>
      <rPr>
        <sz val="12"/>
        <rFont val="Calibri"/>
        <family val="2"/>
      </rPr>
      <t xml:space="preserve">Air-Conditioning, Heating, and Refrigeration </t>
    </r>
  </si>
  <si>
    <r>
      <t>B.</t>
    </r>
    <r>
      <rPr>
        <sz val="7"/>
        <rFont val="Times New Roman"/>
        <family val="1"/>
      </rPr>
      <t xml:space="preserve">     </t>
    </r>
    <r>
      <rPr>
        <sz val="12"/>
        <rFont val="Calibri"/>
        <family val="2"/>
      </rPr>
      <t xml:space="preserve">Electrostatics </t>
    </r>
  </si>
  <si>
    <r>
      <t>1.3</t>
    </r>
    <r>
      <rPr>
        <b/>
        <sz val="7"/>
        <rFont val="Times New Roman"/>
        <family val="1"/>
      </rPr>
      <t xml:space="preserve">        </t>
    </r>
    <r>
      <rPr>
        <b/>
        <sz val="12"/>
        <rFont val="Calibri"/>
        <family val="2"/>
      </rPr>
      <t>SUBMITTALS</t>
    </r>
  </si>
  <si>
    <r>
      <t>A.</t>
    </r>
    <r>
      <rPr>
        <sz val="7"/>
        <rFont val="Times New Roman"/>
        <family val="1"/>
      </rPr>
      <t xml:space="preserve">     </t>
    </r>
    <r>
      <rPr>
        <sz val="12"/>
        <rFont val="Calibri"/>
        <family val="2"/>
      </rPr>
      <t>Operation instructions manual</t>
    </r>
  </si>
  <si>
    <r>
      <t>1.4</t>
    </r>
    <r>
      <rPr>
        <b/>
        <sz val="7"/>
        <rFont val="Times New Roman"/>
        <family val="1"/>
      </rPr>
      <t xml:space="preserve">        </t>
    </r>
    <r>
      <rPr>
        <b/>
        <sz val="12"/>
        <rFont val="Calibri"/>
        <family val="2"/>
      </rPr>
      <t>WARRANTY</t>
    </r>
  </si>
  <si>
    <r>
      <t>A.</t>
    </r>
    <r>
      <rPr>
        <sz val="7"/>
        <rFont val="Times New Roman"/>
        <family val="1"/>
      </rPr>
      <t xml:space="preserve">     </t>
    </r>
    <r>
      <rPr>
        <sz val="12"/>
        <rFont val="Calibri"/>
        <family val="2"/>
      </rPr>
      <t>Equipment</t>
    </r>
  </si>
  <si>
    <r>
      <t>B.</t>
    </r>
    <r>
      <rPr>
        <sz val="7"/>
        <rFont val="Times New Roman"/>
        <family val="1"/>
      </rPr>
      <t xml:space="preserve">     </t>
    </r>
    <r>
      <rPr>
        <sz val="12"/>
        <rFont val="Calibri"/>
        <family val="2"/>
      </rPr>
      <t>Services</t>
    </r>
  </si>
  <si>
    <r>
      <t>2.1</t>
    </r>
    <r>
      <rPr>
        <b/>
        <sz val="7"/>
        <rFont val="Times New Roman"/>
        <family val="1"/>
      </rPr>
      <t xml:space="preserve">        </t>
    </r>
    <r>
      <rPr>
        <b/>
        <sz val="12"/>
        <rFont val="Calibri"/>
        <family val="2"/>
      </rPr>
      <t>MANUFACTURERS</t>
    </r>
  </si>
  <si>
    <r>
      <t>A.</t>
    </r>
    <r>
      <rPr>
        <sz val="7"/>
        <rFont val="Times New Roman"/>
        <family val="1"/>
      </rPr>
      <t xml:space="preserve">     </t>
    </r>
    <r>
      <rPr>
        <sz val="12"/>
        <rFont val="Calibri"/>
        <family val="2"/>
      </rPr>
      <t>Manufactured in a company certified according to DIN ISO 9001/ EN 29001</t>
    </r>
  </si>
  <si>
    <r>
      <t>2.2</t>
    </r>
    <r>
      <rPr>
        <b/>
        <sz val="7"/>
        <rFont val="Times New Roman"/>
        <family val="1"/>
      </rPr>
      <t xml:space="preserve">        </t>
    </r>
    <r>
      <rPr>
        <b/>
        <sz val="12"/>
        <rFont val="Calibri"/>
        <family val="2"/>
      </rPr>
      <t>COOLING CAPACITY</t>
    </r>
  </si>
  <si>
    <r>
      <t>2.3</t>
    </r>
    <r>
      <rPr>
        <b/>
        <sz val="7"/>
        <rFont val="Times New Roman"/>
        <family val="1"/>
      </rPr>
      <t xml:space="preserve">        </t>
    </r>
    <r>
      <rPr>
        <b/>
        <sz val="12"/>
        <rFont val="Calibri"/>
        <family val="2"/>
      </rPr>
      <t>GENERAL CHARACTERISTICS</t>
    </r>
  </si>
  <si>
    <r>
      <t>A.</t>
    </r>
    <r>
      <rPr>
        <sz val="7"/>
        <rFont val="Times New Roman"/>
        <family val="1"/>
      </rPr>
      <t xml:space="preserve">     </t>
    </r>
    <r>
      <rPr>
        <sz val="12"/>
        <rFont val="Calibri"/>
        <family val="2"/>
      </rPr>
      <t>Type: split-system</t>
    </r>
  </si>
  <si>
    <r>
      <t>B.</t>
    </r>
    <r>
      <rPr>
        <sz val="7"/>
        <rFont val="Times New Roman"/>
        <family val="1"/>
      </rPr>
      <t xml:space="preserve">     </t>
    </r>
    <r>
      <rPr>
        <sz val="12"/>
        <rFont val="Calibri"/>
        <family val="2"/>
      </rPr>
      <t xml:space="preserve">Mounting type (refer to implementation drawings): </t>
    </r>
  </si>
  <si>
    <r>
      <t>C.</t>
    </r>
    <r>
      <rPr>
        <sz val="7"/>
        <rFont val="Times New Roman"/>
        <family val="1"/>
      </rPr>
      <t xml:space="preserve">     </t>
    </r>
    <r>
      <rPr>
        <sz val="12"/>
        <rFont val="Calibri"/>
        <family val="2"/>
      </rPr>
      <t>Mains supply:</t>
    </r>
  </si>
  <si>
    <r>
      <t>2.</t>
    </r>
    <r>
      <rPr>
        <sz val="7"/>
        <rFont val="Times New Roman"/>
        <family val="1"/>
      </rPr>
      <t xml:space="preserve">      </t>
    </r>
    <r>
      <rPr>
        <sz val="12"/>
        <rFont val="Calibri"/>
        <family val="2"/>
      </rPr>
      <t xml:space="preserve">220Vac ±10%   1ph @ 50Hz </t>
    </r>
  </si>
  <si>
    <r>
      <t>F.</t>
    </r>
    <r>
      <rPr>
        <sz val="7"/>
        <rFont val="Times New Roman"/>
        <family val="1"/>
      </rPr>
      <t xml:space="preserve">      </t>
    </r>
    <r>
      <rPr>
        <sz val="12"/>
        <rFont val="Calibri"/>
        <family val="2"/>
      </rPr>
      <t>Energy efficiency rating (EER): &gt; 11 Btu/h.W | &gt; 3.2 W/W</t>
    </r>
  </si>
  <si>
    <r>
      <t>2.4</t>
    </r>
    <r>
      <rPr>
        <b/>
        <sz val="7"/>
        <rFont val="Times New Roman"/>
        <family val="1"/>
      </rPr>
      <t xml:space="preserve">        </t>
    </r>
    <r>
      <rPr>
        <b/>
        <sz val="12"/>
        <rFont val="Calibri"/>
        <family val="2"/>
      </rPr>
      <t>INDOOR UNIT</t>
    </r>
  </si>
  <si>
    <r>
      <t>A.</t>
    </r>
    <r>
      <rPr>
        <sz val="7"/>
        <rFont val="Times New Roman"/>
        <family val="1"/>
      </rPr>
      <t xml:space="preserve">     </t>
    </r>
    <r>
      <rPr>
        <sz val="12"/>
        <rFont val="Calibri"/>
        <family val="2"/>
      </rPr>
      <t>Direct drive motor and fan set. Operate at very low noise and are removable for easy services. Fan is of multi-blade centrifugal type.</t>
    </r>
  </si>
  <si>
    <r>
      <t>B.</t>
    </r>
    <r>
      <rPr>
        <sz val="7"/>
        <rFont val="Times New Roman"/>
        <family val="1"/>
      </rPr>
      <t xml:space="preserve">     </t>
    </r>
    <r>
      <rPr>
        <sz val="12"/>
        <rFont val="Calibri"/>
        <family val="2"/>
      </rPr>
      <t xml:space="preserve">Minimum of three (3) fan speeds </t>
    </r>
  </si>
  <si>
    <r>
      <t>C.</t>
    </r>
    <r>
      <rPr>
        <sz val="7"/>
        <rFont val="Times New Roman"/>
        <family val="1"/>
      </rPr>
      <t xml:space="preserve">     </t>
    </r>
    <r>
      <rPr>
        <sz val="12"/>
        <rFont val="Calibri"/>
        <family val="2"/>
      </rPr>
      <t>Adjustable multidirectional swing louvers.</t>
    </r>
  </si>
  <si>
    <r>
      <t>D.</t>
    </r>
    <r>
      <rPr>
        <sz val="7"/>
        <rFont val="Times New Roman"/>
        <family val="1"/>
      </rPr>
      <t xml:space="preserve">     </t>
    </r>
    <r>
      <rPr>
        <sz val="12"/>
        <rFont val="Calibri"/>
        <family val="2"/>
      </rPr>
      <t>High efficiency air-filter for dust trapping and easy in maintenance, cleanable and reusable.</t>
    </r>
  </si>
  <si>
    <r>
      <t>2.5</t>
    </r>
    <r>
      <rPr>
        <b/>
        <sz val="7"/>
        <rFont val="Times New Roman"/>
        <family val="1"/>
      </rPr>
      <t xml:space="preserve">        </t>
    </r>
    <r>
      <rPr>
        <b/>
        <sz val="12"/>
        <rFont val="Calibri"/>
        <family val="2"/>
      </rPr>
      <t>OUTDOOR UNIT</t>
    </r>
  </si>
  <si>
    <r>
      <t>A.</t>
    </r>
    <r>
      <rPr>
        <sz val="7"/>
        <rFont val="Times New Roman"/>
        <family val="1"/>
      </rPr>
      <t xml:space="preserve">     </t>
    </r>
    <r>
      <rPr>
        <sz val="12"/>
        <rFont val="Calibri"/>
        <family val="2"/>
      </rPr>
      <t>Casing is made of high gauge electrolytic zinc coated sheet steel with powder paint for rust extra protection.</t>
    </r>
  </si>
  <si>
    <r>
      <t>B.</t>
    </r>
    <r>
      <rPr>
        <sz val="7"/>
        <rFont val="Times New Roman"/>
        <family val="1"/>
      </rPr>
      <t xml:space="preserve">     </t>
    </r>
    <r>
      <rPr>
        <sz val="12"/>
        <rFont val="Calibri"/>
        <family val="2"/>
      </rPr>
      <t>Compressor type: reciprocating</t>
    </r>
  </si>
  <si>
    <r>
      <t>C.</t>
    </r>
    <r>
      <rPr>
        <sz val="7"/>
        <rFont val="Times New Roman"/>
        <family val="1"/>
      </rPr>
      <t xml:space="preserve">     </t>
    </r>
    <r>
      <rPr>
        <sz val="12"/>
        <rFont val="Calibri"/>
        <family val="2"/>
      </rPr>
      <t>Motor and fan with horizontal discharge designed to prevent motor burn out and easy service, operation with low RPM for super quiet operation.</t>
    </r>
  </si>
  <si>
    <r>
      <t>2.6</t>
    </r>
    <r>
      <rPr>
        <b/>
        <sz val="7"/>
        <rFont val="Times New Roman"/>
        <family val="1"/>
      </rPr>
      <t xml:space="preserve">        </t>
    </r>
    <r>
      <rPr>
        <b/>
        <sz val="12"/>
        <rFont val="Calibri"/>
        <family val="2"/>
      </rPr>
      <t>CONTROLS AND PROTECTION</t>
    </r>
  </si>
  <si>
    <r>
      <t>A.</t>
    </r>
    <r>
      <rPr>
        <sz val="7"/>
        <rFont val="Times New Roman"/>
        <family val="1"/>
      </rPr>
      <t xml:space="preserve">     </t>
    </r>
    <r>
      <rPr>
        <sz val="12"/>
        <rFont val="Calibri"/>
        <family val="2"/>
      </rPr>
      <t>On/OFF switch</t>
    </r>
  </si>
  <si>
    <r>
      <t>B.</t>
    </r>
    <r>
      <rPr>
        <sz val="7"/>
        <rFont val="Times New Roman"/>
        <family val="1"/>
      </rPr>
      <t xml:space="preserve">     </t>
    </r>
    <r>
      <rPr>
        <sz val="12"/>
        <rFont val="Calibri"/>
        <family val="2"/>
      </rPr>
      <t>Fan speed control: high, medium, low</t>
    </r>
  </si>
  <si>
    <r>
      <t>C.</t>
    </r>
    <r>
      <rPr>
        <sz val="7"/>
        <rFont val="Times New Roman"/>
        <family val="1"/>
      </rPr>
      <t xml:space="preserve">     </t>
    </r>
    <r>
      <rPr>
        <sz val="12"/>
        <rFont val="Calibri"/>
        <family val="2"/>
      </rPr>
      <t>High-low-pressure protection</t>
    </r>
  </si>
  <si>
    <r>
      <t>D.</t>
    </r>
    <r>
      <rPr>
        <sz val="7"/>
        <rFont val="Times New Roman"/>
        <family val="1"/>
      </rPr>
      <t xml:space="preserve">     </t>
    </r>
    <r>
      <rPr>
        <sz val="12"/>
        <rFont val="Calibri"/>
        <family val="2"/>
      </rPr>
      <t>Compressor starts after timed setting (3min)</t>
    </r>
  </si>
  <si>
    <r>
      <t>E.</t>
    </r>
    <r>
      <rPr>
        <sz val="7"/>
        <rFont val="Times New Roman"/>
        <family val="1"/>
      </rPr>
      <t xml:space="preserve">      </t>
    </r>
    <r>
      <rPr>
        <sz val="12"/>
        <rFont val="Calibri"/>
        <family val="2"/>
      </rPr>
      <t xml:space="preserve">Auto-restart after mains return </t>
    </r>
  </si>
  <si>
    <r>
      <t>F.</t>
    </r>
    <r>
      <rPr>
        <sz val="7"/>
        <rFont val="Times New Roman"/>
        <family val="1"/>
      </rPr>
      <t xml:space="preserve">      </t>
    </r>
    <r>
      <rPr>
        <sz val="12"/>
        <rFont val="Calibri"/>
        <family val="2"/>
      </rPr>
      <t>Auto-resume feature: during a power cutoff, all instructions are memorized and restored when power is on again.</t>
    </r>
  </si>
  <si>
    <r>
      <t>2.7</t>
    </r>
    <r>
      <rPr>
        <b/>
        <sz val="7"/>
        <rFont val="Times New Roman"/>
        <family val="1"/>
      </rPr>
      <t xml:space="preserve">        </t>
    </r>
    <r>
      <rPr>
        <b/>
        <sz val="12"/>
        <rFont val="Calibri"/>
        <family val="2"/>
      </rPr>
      <t>REFRIGERANT</t>
    </r>
  </si>
  <si>
    <r>
      <t>A.</t>
    </r>
    <r>
      <rPr>
        <sz val="7"/>
        <rFont val="Times New Roman"/>
        <family val="1"/>
      </rPr>
      <t xml:space="preserve">     </t>
    </r>
    <r>
      <rPr>
        <sz val="12"/>
        <rFont val="Calibri"/>
        <family val="2"/>
      </rPr>
      <t>Standard: R410A</t>
    </r>
  </si>
  <si>
    <r>
      <t>2.8</t>
    </r>
    <r>
      <rPr>
        <b/>
        <sz val="7"/>
        <rFont val="Times New Roman"/>
        <family val="1"/>
      </rPr>
      <t xml:space="preserve">        </t>
    </r>
    <r>
      <rPr>
        <b/>
        <sz val="12"/>
        <rFont val="Calibri"/>
        <family val="2"/>
      </rPr>
      <t>REFRIGERANT COPPER PIPEWORK</t>
    </r>
  </si>
  <si>
    <r>
      <t>A.</t>
    </r>
    <r>
      <rPr>
        <sz val="7"/>
        <rFont val="Times New Roman"/>
        <family val="1"/>
      </rPr>
      <t xml:space="preserve">     </t>
    </r>
    <r>
      <rPr>
        <sz val="12"/>
        <rFont val="Calibri"/>
        <family val="2"/>
      </rPr>
      <t xml:space="preserve">Annealed copper tubing is used for halocarbon refrigeration systems. </t>
    </r>
  </si>
  <si>
    <r>
      <t>B.</t>
    </r>
    <r>
      <rPr>
        <sz val="7"/>
        <rFont val="Times New Roman"/>
        <family val="1"/>
      </rPr>
      <t xml:space="preserve">     </t>
    </r>
    <r>
      <rPr>
        <sz val="12"/>
        <rFont val="Calibri"/>
        <family val="2"/>
      </rPr>
      <t>Refrigerant pipes shall be of seamless copper tube type “</t>
    </r>
    <r>
      <rPr>
        <b/>
        <sz val="12"/>
        <rFont val="Calibri"/>
        <family val="2"/>
      </rPr>
      <t>L</t>
    </r>
    <r>
      <rPr>
        <sz val="12"/>
        <rFont val="Calibri"/>
        <family val="2"/>
      </rPr>
      <t>”, jointed by silver brazing, using 45% silver brazing alloy.</t>
    </r>
  </si>
  <si>
    <r>
      <t>2.9</t>
    </r>
    <r>
      <rPr>
        <b/>
        <sz val="7"/>
        <rFont val="Times New Roman"/>
        <family val="1"/>
      </rPr>
      <t xml:space="preserve">        </t>
    </r>
    <r>
      <rPr>
        <b/>
        <sz val="12"/>
        <rFont val="Calibri"/>
        <family val="2"/>
      </rPr>
      <t>PIPEWORK THERMAL INSULATION</t>
    </r>
  </si>
  <si>
    <r>
      <t>2.10</t>
    </r>
    <r>
      <rPr>
        <b/>
        <sz val="7"/>
        <rFont val="Times New Roman"/>
        <family val="1"/>
      </rPr>
      <t xml:space="preserve">     </t>
    </r>
    <r>
      <rPr>
        <b/>
        <sz val="12"/>
        <rFont val="Calibri"/>
        <family val="2"/>
      </rPr>
      <t>WIRING</t>
    </r>
  </si>
  <si>
    <r>
      <t>A.</t>
    </r>
    <r>
      <rPr>
        <sz val="7"/>
        <rFont val="Times New Roman"/>
        <family val="1"/>
      </rPr>
      <t xml:space="preserve">     </t>
    </r>
    <r>
      <rPr>
        <sz val="12"/>
        <rFont val="Calibri"/>
        <family val="2"/>
      </rPr>
      <t>Cables, power and control, should be terminated with crimp terminals and numbered.</t>
    </r>
  </si>
  <si>
    <r>
      <t>2.11</t>
    </r>
    <r>
      <rPr>
        <b/>
        <sz val="7"/>
        <rFont val="Times New Roman"/>
        <family val="1"/>
      </rPr>
      <t xml:space="preserve">     </t>
    </r>
    <r>
      <rPr>
        <b/>
        <sz val="12"/>
        <rFont val="Calibri"/>
        <family val="2"/>
      </rPr>
      <t xml:space="preserve">LABELS </t>
    </r>
  </si>
  <si>
    <r>
      <t>A.</t>
    </r>
    <r>
      <rPr>
        <sz val="7"/>
        <rFont val="Times New Roman"/>
        <family val="1"/>
      </rPr>
      <t xml:space="preserve">     </t>
    </r>
    <r>
      <rPr>
        <sz val="12"/>
        <rFont val="Calibri"/>
        <family val="2"/>
      </rPr>
      <t>Each A/C UNIT shall be clearly and permanently labeled identifying:</t>
    </r>
  </si>
  <si>
    <r>
      <t>2.12</t>
    </r>
    <r>
      <rPr>
        <b/>
        <sz val="7"/>
        <rFont val="Times New Roman"/>
        <family val="1"/>
      </rPr>
      <t xml:space="preserve">     </t>
    </r>
    <r>
      <rPr>
        <b/>
        <sz val="12"/>
        <rFont val="Calibri"/>
        <family val="2"/>
      </rPr>
      <t>ACCESSORIES</t>
    </r>
  </si>
  <si>
    <r>
      <t>1.</t>
    </r>
    <r>
      <rPr>
        <sz val="7"/>
        <rFont val="Times New Roman"/>
        <family val="1"/>
      </rPr>
      <t xml:space="preserve">      </t>
    </r>
    <r>
      <rPr>
        <sz val="12"/>
        <rFont val="Calibri"/>
        <family val="2"/>
      </rPr>
      <t>All necessary accessories required for the proper installation and operation of the system including hangers, vibration isolators, and all necessary accessories.</t>
    </r>
  </si>
  <si>
    <r>
      <t>3</t>
    </r>
    <r>
      <rPr>
        <b/>
        <sz val="7"/>
        <rFont val="Times New Roman"/>
        <family val="1"/>
      </rPr>
      <t xml:space="preserve">       </t>
    </r>
    <r>
      <rPr>
        <b/>
        <sz val="14"/>
        <rFont val="Century Gothic"/>
        <family val="2"/>
      </rPr>
      <t>END OF SECTION</t>
    </r>
  </si>
  <si>
    <r>
      <t>A.</t>
    </r>
    <r>
      <rPr>
        <sz val="7"/>
        <rFont val="Times New Roman"/>
        <family val="1"/>
      </rPr>
      <t xml:space="preserve">     </t>
    </r>
    <r>
      <rPr>
        <sz val="12"/>
        <rFont val="Calibri"/>
        <family val="2"/>
      </rPr>
      <t>Rated cooling capacity at 35°C ambient temperature: 12,000 BTU</t>
    </r>
  </si>
  <si>
    <r>
      <t>A.</t>
    </r>
    <r>
      <rPr>
        <sz val="7"/>
        <rFont val="Times New Roman"/>
        <family val="1"/>
      </rPr>
      <t xml:space="preserve">     </t>
    </r>
    <r>
      <rPr>
        <sz val="12"/>
        <rFont val="Calibri"/>
        <family val="2"/>
      </rPr>
      <t xml:space="preserve">Pipes shall be insulated with rubber type insulation 12 mm thick. Insulation shall be closed cell tubing with finished skin, chemical and oil resistant with minimum water absorption. </t>
    </r>
  </si>
  <si>
    <r>
      <t>B.</t>
    </r>
    <r>
      <rPr>
        <sz val="7"/>
        <rFont val="Times New Roman"/>
        <family val="1"/>
      </rPr>
      <t xml:space="preserve">     </t>
    </r>
    <r>
      <rPr>
        <sz val="12"/>
        <rFont val="Calibri"/>
        <family val="2"/>
      </rPr>
      <t xml:space="preserve">Insulation shall stand extremes temperatures ranging from 40°C to 120°C. </t>
    </r>
  </si>
  <si>
    <t>Technical Score</t>
  </si>
  <si>
    <t xml:space="preserve">Commercial Score </t>
  </si>
  <si>
    <t xml:space="preserve">Combined Score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</si>
</sst>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0.0%"/>
  </numFmts>
  <fonts count="20">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2"/>
      <name val="Times New Roman"/>
      <family val="1"/>
    </font>
    <font>
      <b/>
      <sz val="18"/>
      <name val="Arial"/>
      <family val="2"/>
    </font>
    <font>
      <b/>
      <sz val="8"/>
      <name val="Arial"/>
      <family val="2"/>
    </font>
    <font>
      <sz val="10"/>
      <name val="Arial"/>
      <family val="2"/>
    </font>
    <font>
      <sz val="11"/>
      <name val="Calibri"/>
      <family val="2"/>
    </font>
    <font>
      <b/>
      <i/>
      <sz val="10"/>
      <name val="Arial"/>
      <family val="2"/>
    </font>
    <font>
      <i/>
      <sz val="10"/>
      <name val="Arial"/>
      <family val="2"/>
    </font>
    <font>
      <b/>
      <sz val="14"/>
      <name val="Century Gothic"/>
      <family val="2"/>
    </font>
    <font>
      <b/>
      <sz val="7"/>
      <name val="Times New Roman"/>
      <family val="1"/>
    </font>
    <font>
      <b/>
      <sz val="12"/>
      <name val="Calibri"/>
      <family val="2"/>
    </font>
    <font>
      <sz val="12"/>
      <name val="Calibri"/>
      <family val="2"/>
    </font>
    <font>
      <sz val="7"/>
      <name val="Times New Roman"/>
      <family val="1"/>
    </font>
    <font>
      <u/>
      <sz val="12"/>
      <name val="Calibri"/>
      <family val="2"/>
    </font>
    <font>
      <b/>
      <sz val="10"/>
      <color rgb="FF0000FF"/>
      <name val="Arial"/>
      <family val="2"/>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1" tint="0.499984740745262"/>
        <bgColor indexed="64"/>
      </patternFill>
    </fill>
    <fill>
      <patternFill patternType="solid">
        <fgColor theme="0"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FF"/>
      </left>
      <right style="medium">
        <color rgb="FF0000FF"/>
      </right>
      <top style="medium">
        <color rgb="FF0000FF"/>
      </top>
      <bottom style="medium">
        <color rgb="FF0000FF"/>
      </bottom>
      <diagonal/>
    </border>
  </borders>
  <cellStyleXfs count="3">
    <xf numFmtId="0" fontId="0" fillId="0" borderId="0"/>
    <xf numFmtId="0" fontId="3" fillId="0" borderId="0">
      <alignment vertical="center"/>
    </xf>
    <xf numFmtId="9" fontId="9" fillId="0" borderId="0" applyFont="0" applyFill="0" applyBorder="0" applyAlignment="0" applyProtection="0"/>
  </cellStyleXfs>
  <cellXfs count="54">
    <xf numFmtId="0" fontId="0" fillId="0" borderId="0" xfId="0"/>
    <xf numFmtId="0" fontId="1" fillId="0" borderId="1" xfId="1" applyFont="1" applyBorder="1" applyAlignment="1">
      <alignment vertical="center" wrapText="1"/>
    </xf>
    <xf numFmtId="0" fontId="0" fillId="0" borderId="1" xfId="0" applyBorder="1" applyAlignment="1">
      <alignment wrapText="1"/>
    </xf>
    <xf numFmtId="0" fontId="0" fillId="0" borderId="0" xfId="0" applyAlignment="1">
      <alignment wrapText="1"/>
    </xf>
    <xf numFmtId="0" fontId="2" fillId="0" borderId="0" xfId="0" applyFont="1" applyAlignment="1">
      <alignment wrapText="1"/>
    </xf>
    <xf numFmtId="0" fontId="2" fillId="0" borderId="0" xfId="0" applyFont="1"/>
    <xf numFmtId="0" fontId="2" fillId="0" borderId="1" xfId="1" applyFont="1" applyBorder="1" applyAlignment="1">
      <alignment vertical="center" wrapText="1"/>
    </xf>
    <xf numFmtId="0" fontId="1" fillId="0" borderId="1" xfId="0" applyFont="1" applyBorder="1" applyAlignment="1">
      <alignment wrapText="1"/>
    </xf>
    <xf numFmtId="0" fontId="2" fillId="2" borderId="1" xfId="0" applyFont="1" applyFill="1" applyBorder="1" applyAlignment="1">
      <alignment vertical="center" wrapText="1"/>
    </xf>
    <xf numFmtId="0" fontId="6" fillId="0" borderId="0" xfId="0" applyFont="1" applyAlignment="1">
      <alignment wrapText="1"/>
    </xf>
    <xf numFmtId="0" fontId="7" fillId="0" borderId="0" xfId="0" applyFont="1" applyAlignment="1">
      <alignment horizontal="center" vertical="center" wrapText="1"/>
    </xf>
    <xf numFmtId="0" fontId="8" fillId="0" borderId="0" xfId="0" applyFont="1" applyAlignment="1">
      <alignment horizontal="left" wrapText="1"/>
    </xf>
    <xf numFmtId="164" fontId="4" fillId="0" borderId="0" xfId="0" applyNumberFormat="1" applyFont="1" applyAlignment="1">
      <alignment horizontal="left" wrapText="1"/>
    </xf>
    <xf numFmtId="0" fontId="4" fillId="0" borderId="1" xfId="0" applyFont="1" applyBorder="1" applyAlignment="1">
      <alignment horizontal="left" vertical="center" wrapText="1"/>
    </xf>
    <xf numFmtId="49" fontId="4" fillId="0" borderId="1" xfId="0" applyNumberFormat="1" applyFont="1" applyBorder="1" applyAlignment="1">
      <alignment horizontal="left" vertical="center" wrapText="1"/>
    </xf>
    <xf numFmtId="164" fontId="4" fillId="0" borderId="1" xfId="0" applyNumberFormat="1" applyFont="1" applyBorder="1" applyAlignment="1">
      <alignment horizontal="left" vertical="center" wrapText="1"/>
    </xf>
    <xf numFmtId="0" fontId="0" fillId="3" borderId="1" xfId="0" applyFill="1" applyBorder="1" applyAlignment="1">
      <alignment wrapText="1"/>
    </xf>
    <xf numFmtId="0" fontId="1" fillId="3" borderId="1" xfId="0" applyFont="1" applyFill="1" applyBorder="1" applyAlignment="1">
      <alignment wrapText="1"/>
    </xf>
    <xf numFmtId="0" fontId="12" fillId="3" borderId="0" xfId="0" applyFont="1" applyFill="1"/>
    <xf numFmtId="0" fontId="0" fillId="3" borderId="0" xfId="0" applyFill="1"/>
    <xf numFmtId="0" fontId="10" fillId="0" borderId="0" xfId="0" applyFont="1" applyAlignment="1">
      <alignment vertical="center"/>
    </xf>
    <xf numFmtId="49" fontId="2" fillId="0" borderId="0" xfId="1" applyNumberFormat="1" applyFont="1" applyAlignment="1">
      <alignment horizontal="left" vertical="center" wrapText="1"/>
    </xf>
    <xf numFmtId="49" fontId="1" fillId="0" borderId="0" xfId="1" applyNumberFormat="1" applyFont="1" applyAlignment="1">
      <alignment horizontal="left" vertical="center" wrapText="1"/>
    </xf>
    <xf numFmtId="0" fontId="2" fillId="4" borderId="0" xfId="0" applyFont="1" applyFill="1" applyAlignment="1">
      <alignment vertical="center" wrapText="1"/>
    </xf>
    <xf numFmtId="0" fontId="1" fillId="0" borderId="0" xfId="0" applyFont="1" applyAlignment="1">
      <alignment horizontal="left" vertical="center" wrapText="1"/>
    </xf>
    <xf numFmtId="0" fontId="1" fillId="0" borderId="0" xfId="0" applyFont="1" applyAlignment="1">
      <alignment vertical="center" wrapText="1"/>
    </xf>
    <xf numFmtId="0" fontId="13" fillId="0" borderId="0" xfId="0" applyFont="1" applyAlignment="1">
      <alignment horizontal="left" vertical="center" wrapText="1"/>
    </xf>
    <xf numFmtId="0" fontId="15" fillId="0" borderId="0" xfId="0" applyFont="1" applyAlignment="1">
      <alignment horizontal="left" vertical="center"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2" fillId="0" borderId="1" xfId="0" applyFont="1" applyBorder="1" applyAlignment="1">
      <alignment horizontal="center" vertical="center" wrapText="1"/>
    </xf>
    <xf numFmtId="0" fontId="2" fillId="4" borderId="1" xfId="0" applyFont="1" applyFill="1" applyBorder="1" applyAlignment="1">
      <alignment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165" fontId="0" fillId="0" borderId="1" xfId="2" applyNumberFormat="1"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left" vertical="center" wrapText="1"/>
    </xf>
    <xf numFmtId="0" fontId="19" fillId="0" borderId="4" xfId="0" applyFont="1" applyBorder="1" applyAlignment="1">
      <alignment wrapText="1"/>
    </xf>
    <xf numFmtId="0" fontId="2" fillId="2" borderId="4" xfId="0" applyFont="1" applyFill="1" applyBorder="1" applyAlignment="1">
      <alignment horizontal="center" wrapText="1"/>
    </xf>
    <xf numFmtId="165" fontId="0" fillId="3" borderId="1" xfId="0" applyNumberFormat="1" applyFill="1" applyBorder="1" applyAlignment="1">
      <alignment wrapText="1"/>
    </xf>
    <xf numFmtId="0" fontId="6" fillId="0" borderId="1" xfId="0" applyFont="1" applyBorder="1" applyAlignment="1">
      <alignment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11" fillId="3" borderId="0" xfId="0" applyFont="1" applyFill="1" applyAlignment="1">
      <alignment horizontal="left" vertical="center" wrapText="1"/>
    </xf>
    <xf numFmtId="0" fontId="8" fillId="0" borderId="1" xfId="0" applyFont="1" applyBorder="1" applyAlignment="1">
      <alignment horizontal="left" wrapText="1"/>
    </xf>
    <xf numFmtId="0" fontId="12" fillId="3" borderId="0" xfId="0" applyFont="1" applyFill="1" applyAlignment="1">
      <alignment horizontal="left" vertical="center" wrapText="1"/>
    </xf>
    <xf numFmtId="0" fontId="4" fillId="0" borderId="1" xfId="0" applyFont="1" applyBorder="1" applyAlignment="1">
      <alignment horizontal="left" wrapText="1"/>
    </xf>
    <xf numFmtId="0" fontId="4" fillId="0" borderId="1" xfId="0" applyFont="1" applyBorder="1" applyAlignment="1">
      <alignment horizontal="left"/>
    </xf>
    <xf numFmtId="49" fontId="4" fillId="0" borderId="2" xfId="0" applyNumberFormat="1" applyFont="1" applyBorder="1" applyAlignment="1">
      <alignment horizontal="left" wrapText="1"/>
    </xf>
    <xf numFmtId="49" fontId="4" fillId="0" borderId="3" xfId="0" applyNumberFormat="1" applyFont="1" applyBorder="1" applyAlignment="1">
      <alignment horizontal="left" wrapText="1"/>
    </xf>
    <xf numFmtId="164" fontId="4" fillId="0" borderId="2" xfId="0" applyNumberFormat="1" applyFont="1" applyBorder="1" applyAlignment="1">
      <alignment horizontal="left" wrapText="1"/>
    </xf>
    <xf numFmtId="164" fontId="4" fillId="0" borderId="3" xfId="0" applyNumberFormat="1" applyFont="1" applyBorder="1" applyAlignment="1">
      <alignment horizontal="left" wrapText="1"/>
    </xf>
    <xf numFmtId="0" fontId="2" fillId="0" borderId="1" xfId="0" applyFont="1" applyBorder="1" applyAlignment="1">
      <alignment vertical="center" wrapText="1"/>
    </xf>
    <xf numFmtId="9" fontId="0" fillId="0" borderId="1" xfId="0" applyNumberFormat="1" applyBorder="1" applyAlignment="1">
      <alignment wrapText="1"/>
    </xf>
  </cellXfs>
  <cellStyles count="3">
    <cellStyle name="Normal" xfId="0" builtinId="0"/>
    <cellStyle name="Normal_Sheet1" xfId="1" xr:uid="{00000000-0005-0000-0000-000001000000}"/>
    <cellStyle name="Percent" xfId="2" builtinId="5"/>
  </cellStyles>
  <dxfs count="37">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ill>
        <patternFill patternType="solid">
          <fgColor indexed="64"/>
          <bgColor theme="0"/>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numFmt numFmtId="165" formatCode="0.0%"/>
      <fill>
        <patternFill patternType="solid">
          <fgColor indexed="64"/>
          <bgColor theme="0"/>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65" formatCode="0.0%"/>
      <fill>
        <patternFill patternType="solid">
          <fgColor indexed="64"/>
          <bgColor theme="0"/>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left" vertical="center" textRotation="0" wrapText="1"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i val="0"/>
        <strike val="0"/>
        <condense val="0"/>
        <extend val="0"/>
        <outline val="0"/>
        <shadow val="0"/>
        <u val="none"/>
        <vertAlign val="baseline"/>
        <sz val="10"/>
        <color auto="1"/>
        <name val="Arial"/>
        <family val="2"/>
        <scheme val="none"/>
      </font>
      <fill>
        <patternFill patternType="solid">
          <fgColor indexed="64"/>
          <bgColor theme="1" tint="0.499984740745262"/>
        </patternFill>
      </fill>
      <alignment horizontal="center" vertical="center" textRotation="0" wrapText="1" indent="0" justifyLastLine="0" shrinkToFit="0" readingOrder="0"/>
      <border diagonalUp="0" diagonalDown="0" outline="0">
        <left style="thin">
          <color rgb="FF0000FF"/>
        </left>
        <right style="thin">
          <color rgb="FF0000FF"/>
        </right>
        <top/>
        <bottom/>
      </border>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0</xdr:col>
      <xdr:colOff>914400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2" name="Picture 1" descr="C:\Users\souhab\Desktop\Logos\Final\Logo-Alfa-Red-02.png">
          <a:extLst>
            <a:ext uri="{FF2B5EF4-FFF2-40B4-BE49-F238E27FC236}">
              <a16:creationId xmlns:a16="http://schemas.microsoft.com/office/drawing/2014/main" id="{D90BECD1-8128-4AC8-9376-9DF45875BE0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F284861-F991-4589-9F78-CBCE48DA3AB9}" name="Table1" displayName="Table1" ref="A8:Q79" totalsRowCount="1" headerRowDxfId="36" dataDxfId="35" tableBorderDxfId="34">
  <tableColumns count="17">
    <tableColumn id="1" xr3:uid="{935D4D58-6ACF-42C4-9522-1E5C75E6BDB3}" name="Article" totalsRowLabel="Total" dataDxfId="33" totalsRowDxfId="32" dataCellStyle="Normal_Sheet1"/>
    <tableColumn id="2" xr3:uid="{01DDA3CC-5837-4A11-A7B0-4F0316005F98}" name="Requirements" dataDxfId="31" totalsRowDxfId="30" dataCellStyle="Normal_Sheet1"/>
    <tableColumn id="3" xr3:uid="{67218D0C-E3E7-4CF1-94C1-8070917E15DE}" name="Weight" totalsRowFunction="sum" dataDxfId="29" totalsRowDxfId="28" dataCellStyle="Percent"/>
    <tableColumn id="4" xr3:uid="{BBACF622-3533-4AB2-AD94-CFB44E7704D0}" name="Responsible Entity" dataDxfId="27" totalsRowDxfId="26" dataCellStyle="Normal_Sheet1"/>
    <tableColumn id="5" xr3:uid="{8F335EBE-6FB1-4A89-8C71-2E7C882AA281}" name="Supplier 1" dataDxfId="25" totalsRowDxfId="24"/>
    <tableColumn id="6" xr3:uid="{9F7B31B7-5F27-4CB7-AD7F-FD8D722D8684}" name="Supplier 2" dataDxfId="23" totalsRowDxfId="22"/>
    <tableColumn id="7" xr3:uid="{53E9E555-A0F3-4F21-AE82-76285BC68A85}" name="Supplier 3" dataDxfId="21" totalsRowDxfId="20"/>
    <tableColumn id="8" xr3:uid="{9FA2D0CD-458F-43D3-871A-1E4C84CC095F}" name="Supplier 4" dataDxfId="19" totalsRowDxfId="18"/>
    <tableColumn id="9" xr3:uid="{25FCA59F-9F09-4461-937A-C4A54842DEB2}" name="Supplier 5" dataDxfId="17" totalsRowDxfId="16"/>
    <tableColumn id="10" xr3:uid="{60EBC452-A521-4660-85C9-BEBC020225D2}" name="Supplier 6" dataDxfId="15" totalsRowDxfId="14"/>
    <tableColumn id="11" xr3:uid="{DBC9FDBE-B8FE-4AC6-9000-E3ED3D7F425E}" name="Remarks" dataDxfId="13" totalsRowDxfId="12"/>
    <tableColumn id="12" xr3:uid="{786E446A-3E94-4802-BA68-E4ED88E48EAF}" name="Supplier 1_x000a_Final" totalsRowFunction="sum" dataDxfId="11" totalsRowDxfId="10">
      <calculatedColumnFormula>E9*C9</calculatedColumnFormula>
    </tableColumn>
    <tableColumn id="13" xr3:uid="{0947A5E0-6B84-48B6-A4DF-5199FA5989C6}" name="Supplier 2_x000a_Final" totalsRowFunction="sum" dataDxfId="9" totalsRowDxfId="8">
      <calculatedColumnFormula>C9*F9</calculatedColumnFormula>
    </tableColumn>
    <tableColumn id="14" xr3:uid="{1E550A89-4A8D-42CA-A092-D0C3CB97D6E4}" name="Supplier 3_x000a_Final" totalsRowFunction="sum" dataDxfId="7" totalsRowDxfId="6">
      <calculatedColumnFormula>G9*C9</calculatedColumnFormula>
    </tableColumn>
    <tableColumn id="15" xr3:uid="{DB417798-DA49-4652-93B0-EE10D3615EF0}" name="Supplier 4_x000a_Final" totalsRowFunction="sum" dataDxfId="5" totalsRowDxfId="4">
      <calculatedColumnFormula>H9*C9</calculatedColumnFormula>
    </tableColumn>
    <tableColumn id="16" xr3:uid="{FB31253B-7B77-4948-B251-2E6334F44EC3}" name="Supplier 5_x000a_Final" totalsRowFunction="sum" dataDxfId="3" totalsRowDxfId="2">
      <calculatedColumnFormula>I9*C9</calculatedColumnFormula>
    </tableColumn>
    <tableColumn id="17" xr3:uid="{BF075BF0-5A11-42A2-9DCE-3923C7BF85C5}" name="Supplier 6_x000a_Final" totalsRowFunction="sum" dataDxfId="1" totalsRowDxfId="0">
      <calculatedColumnFormula>J9*C9</calculatedColumnFormula>
    </tableColumn>
  </tableColumns>
  <tableStyleInfo name="TableStyleLight8"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8"/>
  <sheetViews>
    <sheetView zoomScaleNormal="100" workbookViewId="0">
      <selection activeCell="F15" sqref="F15"/>
    </sheetView>
  </sheetViews>
  <sheetFormatPr defaultRowHeight="12.75"/>
  <cols>
    <col min="1" max="1" width="14.7109375" customWidth="1"/>
    <col min="5" max="5" width="13.28515625" customWidth="1"/>
    <col min="6" max="6" width="17" customWidth="1"/>
    <col min="7" max="7" width="16.42578125" customWidth="1"/>
    <col min="8" max="8" width="7.5703125" customWidth="1"/>
    <col min="9" max="9" width="9.140625" customWidth="1"/>
    <col min="12" max="12" width="19.85546875" customWidth="1"/>
  </cols>
  <sheetData>
    <row r="1" spans="1:13" ht="16.5" customHeight="1">
      <c r="A1" s="40"/>
      <c r="B1" s="41" t="s">
        <v>34</v>
      </c>
      <c r="C1" s="41"/>
      <c r="D1" s="41"/>
      <c r="E1" s="41"/>
      <c r="F1" s="41"/>
      <c r="G1" s="41"/>
      <c r="H1" s="41"/>
      <c r="I1" s="41"/>
      <c r="J1" s="42" t="s">
        <v>24</v>
      </c>
      <c r="K1" s="42"/>
      <c r="L1" s="13" t="s">
        <v>36</v>
      </c>
    </row>
    <row r="2" spans="1:13" ht="16.5" customHeight="1">
      <c r="A2" s="40"/>
      <c r="B2" s="41"/>
      <c r="C2" s="41"/>
      <c r="D2" s="41"/>
      <c r="E2" s="41"/>
      <c r="F2" s="41"/>
      <c r="G2" s="41"/>
      <c r="H2" s="41"/>
      <c r="I2" s="41"/>
      <c r="J2" s="42" t="s">
        <v>25</v>
      </c>
      <c r="K2" s="42"/>
      <c r="L2" s="13" t="s">
        <v>35</v>
      </c>
    </row>
    <row r="3" spans="1:13" ht="16.5" customHeight="1">
      <c r="A3" s="40"/>
      <c r="B3" s="41"/>
      <c r="C3" s="41"/>
      <c r="D3" s="41"/>
      <c r="E3" s="41"/>
      <c r="F3" s="41"/>
      <c r="G3" s="41"/>
      <c r="H3" s="41"/>
      <c r="I3" s="41"/>
      <c r="J3" s="42" t="s">
        <v>26</v>
      </c>
      <c r="K3" s="42"/>
      <c r="L3" s="14" t="s">
        <v>39</v>
      </c>
    </row>
    <row r="4" spans="1:13" ht="16.5" customHeight="1">
      <c r="A4" s="40"/>
      <c r="B4" s="41"/>
      <c r="C4" s="41"/>
      <c r="D4" s="41"/>
      <c r="E4" s="41"/>
      <c r="F4" s="41"/>
      <c r="G4" s="41"/>
      <c r="H4" s="41"/>
      <c r="I4" s="41"/>
      <c r="J4" s="42" t="s">
        <v>27</v>
      </c>
      <c r="K4" s="42"/>
      <c r="L4" s="15">
        <v>45413</v>
      </c>
    </row>
    <row r="5" spans="1:13" ht="16.5" customHeight="1">
      <c r="A5" s="9"/>
      <c r="B5" s="10"/>
      <c r="C5" s="10"/>
      <c r="D5" s="10"/>
      <c r="E5" s="10"/>
      <c r="F5" s="10"/>
      <c r="G5" s="10"/>
      <c r="H5" s="10"/>
      <c r="I5" s="10"/>
      <c r="J5" s="11"/>
      <c r="K5" s="11"/>
      <c r="L5" s="12"/>
    </row>
    <row r="6" spans="1:13">
      <c r="A6" s="5" t="s">
        <v>28</v>
      </c>
    </row>
    <row r="7" spans="1:13" ht="15.75" customHeight="1">
      <c r="A7" s="5"/>
    </row>
    <row r="8" spans="1:13">
      <c r="A8" s="5" t="s">
        <v>31</v>
      </c>
    </row>
    <row r="9" spans="1:13">
      <c r="A9" s="5" t="s">
        <v>30</v>
      </c>
    </row>
    <row r="10" spans="1:13">
      <c r="A10" s="5" t="s">
        <v>29</v>
      </c>
    </row>
    <row r="11" spans="1:13">
      <c r="A11" s="5" t="s">
        <v>32</v>
      </c>
    </row>
    <row r="12" spans="1:13" ht="14.45" customHeight="1">
      <c r="A12" s="5" t="s">
        <v>33</v>
      </c>
    </row>
    <row r="16" spans="1:13">
      <c r="A16" s="18" t="s">
        <v>38</v>
      </c>
      <c r="B16" s="19"/>
      <c r="C16" s="19"/>
      <c r="D16" s="19"/>
      <c r="E16" s="19"/>
      <c r="F16" s="19"/>
      <c r="G16" s="19"/>
      <c r="H16" s="19"/>
      <c r="I16" s="19"/>
      <c r="J16" s="19"/>
      <c r="K16" s="19"/>
      <c r="L16" s="19"/>
      <c r="M16" s="19"/>
    </row>
    <row r="18" spans="1:1" ht="15">
      <c r="A18" s="20"/>
    </row>
  </sheetData>
  <mergeCells count="6">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87"/>
  <sheetViews>
    <sheetView showGridLines="0" tabSelected="1" showWhiteSpace="0" zoomScaleNormal="100" workbookViewId="0">
      <selection activeCell="B6" sqref="B6"/>
    </sheetView>
  </sheetViews>
  <sheetFormatPr defaultColWidth="13.85546875" defaultRowHeight="12.75"/>
  <cols>
    <col min="1" max="1" width="14.140625" style="3" customWidth="1"/>
    <col min="2" max="2" width="55.140625" style="3" customWidth="1"/>
    <col min="3" max="3" width="8.85546875" style="3" customWidth="1"/>
    <col min="4" max="4" width="18.5703125" style="3" customWidth="1"/>
    <col min="5" max="10" width="9.7109375" style="3" bestFit="1" customWidth="1"/>
    <col min="11" max="11" width="8.7109375" style="3" bestFit="1" customWidth="1"/>
    <col min="12" max="12" width="11.85546875" style="3" customWidth="1"/>
    <col min="13" max="15" width="10.85546875" style="3" customWidth="1"/>
    <col min="16" max="17" width="10.5703125" style="3" customWidth="1"/>
    <col min="18" max="16384" width="13.85546875" style="3"/>
  </cols>
  <sheetData>
    <row r="1" spans="1:17" ht="16.5" customHeight="1">
      <c r="A1" s="40"/>
      <c r="B1" s="41" t="s">
        <v>34</v>
      </c>
      <c r="C1" s="41"/>
      <c r="D1" s="41"/>
      <c r="E1" s="41"/>
      <c r="F1" s="41"/>
      <c r="G1" s="41"/>
      <c r="H1" s="41"/>
      <c r="I1" s="41"/>
      <c r="J1" s="41"/>
      <c r="K1" s="41"/>
      <c r="L1" s="41"/>
      <c r="M1" s="41"/>
      <c r="N1" s="44" t="s">
        <v>24</v>
      </c>
      <c r="O1" s="44"/>
      <c r="P1" s="46" t="s">
        <v>36</v>
      </c>
      <c r="Q1" s="46"/>
    </row>
    <row r="2" spans="1:17" ht="16.5" customHeight="1">
      <c r="A2" s="40"/>
      <c r="B2" s="41"/>
      <c r="C2" s="41"/>
      <c r="D2" s="41"/>
      <c r="E2" s="41"/>
      <c r="F2" s="41"/>
      <c r="G2" s="41"/>
      <c r="H2" s="41"/>
      <c r="I2" s="41"/>
      <c r="J2" s="41"/>
      <c r="K2" s="41"/>
      <c r="L2" s="41"/>
      <c r="M2" s="41"/>
      <c r="N2" s="44" t="s">
        <v>25</v>
      </c>
      <c r="O2" s="44"/>
      <c r="P2" s="46" t="s">
        <v>35</v>
      </c>
      <c r="Q2" s="47"/>
    </row>
    <row r="3" spans="1:17" ht="16.5" customHeight="1">
      <c r="A3" s="40"/>
      <c r="B3" s="41"/>
      <c r="C3" s="41"/>
      <c r="D3" s="41"/>
      <c r="E3" s="41"/>
      <c r="F3" s="41"/>
      <c r="G3" s="41"/>
      <c r="H3" s="41"/>
      <c r="I3" s="41"/>
      <c r="J3" s="41"/>
      <c r="K3" s="41"/>
      <c r="L3" s="41"/>
      <c r="M3" s="41"/>
      <c r="N3" s="44" t="s">
        <v>26</v>
      </c>
      <c r="O3" s="44"/>
      <c r="P3" s="48" t="s">
        <v>39</v>
      </c>
      <c r="Q3" s="49" t="s">
        <v>39</v>
      </c>
    </row>
    <row r="4" spans="1:17" ht="16.5" customHeight="1">
      <c r="A4" s="40"/>
      <c r="B4" s="41"/>
      <c r="C4" s="41"/>
      <c r="D4" s="41"/>
      <c r="E4" s="41"/>
      <c r="F4" s="41"/>
      <c r="G4" s="41"/>
      <c r="H4" s="41"/>
      <c r="I4" s="41"/>
      <c r="J4" s="41"/>
      <c r="K4" s="41"/>
      <c r="L4" s="41"/>
      <c r="M4" s="41"/>
      <c r="N4" s="44" t="s">
        <v>27</v>
      </c>
      <c r="O4" s="44"/>
      <c r="P4" s="50">
        <v>45413</v>
      </c>
      <c r="Q4" s="51">
        <v>45413</v>
      </c>
    </row>
    <row r="5" spans="1:17" ht="16.5" customHeight="1"/>
    <row r="6" spans="1:17" ht="28.5" customHeight="1">
      <c r="A6" s="8" t="s">
        <v>16</v>
      </c>
      <c r="B6" s="30" t="s">
        <v>60</v>
      </c>
      <c r="D6" s="45" t="s">
        <v>37</v>
      </c>
      <c r="E6" s="45"/>
      <c r="F6" s="45"/>
      <c r="G6" s="45"/>
      <c r="H6" s="45"/>
      <c r="I6" s="45"/>
      <c r="J6" s="45"/>
      <c r="K6" s="45"/>
      <c r="L6" s="45"/>
      <c r="M6" s="45"/>
      <c r="N6" s="45"/>
      <c r="O6" s="45"/>
      <c r="P6" s="45"/>
      <c r="Q6" s="45"/>
    </row>
    <row r="7" spans="1:17">
      <c r="E7" s="4"/>
      <c r="F7" s="4"/>
      <c r="G7" s="4"/>
      <c r="H7" s="4"/>
      <c r="I7" s="4"/>
      <c r="J7" s="4"/>
    </row>
    <row r="8" spans="1:17" ht="25.5">
      <c r="A8" s="23" t="s">
        <v>0</v>
      </c>
      <c r="B8" s="23" t="s">
        <v>23</v>
      </c>
      <c r="C8" s="31" t="s">
        <v>2</v>
      </c>
      <c r="D8" s="32" t="s">
        <v>15</v>
      </c>
      <c r="E8" s="32" t="s">
        <v>3</v>
      </c>
      <c r="F8" s="32" t="s">
        <v>4</v>
      </c>
      <c r="G8" s="32" t="s">
        <v>5</v>
      </c>
      <c r="H8" s="32" t="s">
        <v>6</v>
      </c>
      <c r="I8" s="32" t="s">
        <v>7</v>
      </c>
      <c r="J8" s="32" t="s">
        <v>8</v>
      </c>
      <c r="K8" s="32" t="s">
        <v>1</v>
      </c>
      <c r="L8" s="33" t="s">
        <v>9</v>
      </c>
      <c r="M8" s="33" t="s">
        <v>10</v>
      </c>
      <c r="N8" s="33" t="s">
        <v>11</v>
      </c>
      <c r="O8" s="33" t="s">
        <v>12</v>
      </c>
      <c r="P8" s="33" t="s">
        <v>13</v>
      </c>
      <c r="Q8" s="33" t="s">
        <v>14</v>
      </c>
    </row>
    <row r="9" spans="1:17" ht="18">
      <c r="A9" s="21"/>
      <c r="B9" s="26" t="s">
        <v>41</v>
      </c>
      <c r="C9" s="34"/>
      <c r="D9" s="6"/>
      <c r="E9" s="2"/>
      <c r="F9" s="2"/>
      <c r="G9" s="2"/>
      <c r="H9" s="2"/>
      <c r="I9" s="2"/>
      <c r="J9" s="2"/>
      <c r="K9" s="2"/>
      <c r="L9" s="17">
        <f t="shared" ref="L9" si="0">E9*C9</f>
        <v>0</v>
      </c>
      <c r="M9" s="7">
        <f>C9*F9</f>
        <v>0</v>
      </c>
      <c r="N9" s="7">
        <f>G9*C9</f>
        <v>0</v>
      </c>
      <c r="O9" s="7">
        <f>H9*C9</f>
        <v>0</v>
      </c>
      <c r="P9" s="7">
        <f>I9*C9</f>
        <v>0</v>
      </c>
      <c r="Q9" s="7">
        <f>J9*C9</f>
        <v>0</v>
      </c>
    </row>
    <row r="10" spans="1:17" ht="15.75">
      <c r="A10" s="21"/>
      <c r="B10" s="27" t="s">
        <v>61</v>
      </c>
      <c r="C10" s="34"/>
      <c r="D10" s="1"/>
      <c r="E10" s="2"/>
      <c r="F10" s="2"/>
      <c r="G10" s="2"/>
      <c r="H10" s="2"/>
      <c r="I10" s="2"/>
      <c r="J10" s="2"/>
      <c r="K10" s="2"/>
      <c r="L10" s="17">
        <f t="shared" ref="L10:L72" si="1">E10*C10</f>
        <v>0</v>
      </c>
      <c r="M10" s="7">
        <f t="shared" ref="M10:M72" si="2">C10*F10</f>
        <v>0</v>
      </c>
      <c r="N10" s="7">
        <f t="shared" ref="N10:N72" si="3">G10*C10</f>
        <v>0</v>
      </c>
      <c r="O10" s="7">
        <f t="shared" ref="O10:O72" si="4">H10*C10</f>
        <v>0</v>
      </c>
      <c r="P10" s="7">
        <f t="shared" ref="P10:P72" si="5">I10*C10</f>
        <v>0</v>
      </c>
      <c r="Q10" s="7">
        <f t="shared" ref="Q10:Q72" si="6">J10*C10</f>
        <v>0</v>
      </c>
    </row>
    <row r="11" spans="1:17" ht="15.75">
      <c r="A11" s="22"/>
      <c r="B11" s="28" t="s">
        <v>62</v>
      </c>
      <c r="C11" s="34"/>
      <c r="D11" s="1"/>
      <c r="E11" s="16"/>
      <c r="F11" s="2"/>
      <c r="G11" s="2"/>
      <c r="H11" s="2"/>
      <c r="I11" s="2"/>
      <c r="J11" s="2"/>
      <c r="K11" s="2"/>
      <c r="L11" s="17">
        <f t="shared" si="1"/>
        <v>0</v>
      </c>
      <c r="M11" s="7">
        <f t="shared" si="2"/>
        <v>0</v>
      </c>
      <c r="N11" s="7">
        <f t="shared" si="3"/>
        <v>0</v>
      </c>
      <c r="O11" s="7">
        <f t="shared" si="4"/>
        <v>0</v>
      </c>
      <c r="P11" s="7">
        <f t="shared" si="5"/>
        <v>0</v>
      </c>
      <c r="Q11" s="7">
        <f t="shared" si="6"/>
        <v>0</v>
      </c>
    </row>
    <row r="12" spans="1:17" ht="15.75">
      <c r="A12" s="22"/>
      <c r="B12" s="27" t="s">
        <v>63</v>
      </c>
      <c r="C12" s="34"/>
      <c r="D12" s="1"/>
      <c r="E12" s="16"/>
      <c r="F12" s="2"/>
      <c r="G12" s="2"/>
      <c r="H12" s="2"/>
      <c r="I12" s="2"/>
      <c r="J12" s="2"/>
      <c r="K12" s="2"/>
      <c r="L12" s="17">
        <f t="shared" si="1"/>
        <v>0</v>
      </c>
      <c r="M12" s="7">
        <f t="shared" si="2"/>
        <v>0</v>
      </c>
      <c r="N12" s="7">
        <f t="shared" si="3"/>
        <v>0</v>
      </c>
      <c r="O12" s="7">
        <f t="shared" si="4"/>
        <v>0</v>
      </c>
      <c r="P12" s="7">
        <f t="shared" si="5"/>
        <v>0</v>
      </c>
      <c r="Q12" s="7">
        <f t="shared" si="6"/>
        <v>0</v>
      </c>
    </row>
    <row r="13" spans="1:17" ht="15.75">
      <c r="A13" s="22"/>
      <c r="B13" s="29" t="s">
        <v>64</v>
      </c>
      <c r="C13" s="34"/>
      <c r="D13" s="7"/>
      <c r="E13" s="16"/>
      <c r="F13" s="2"/>
      <c r="G13" s="2"/>
      <c r="H13" s="2"/>
      <c r="I13" s="2"/>
      <c r="J13" s="2"/>
      <c r="K13" s="2"/>
      <c r="L13" s="17">
        <f t="shared" si="1"/>
        <v>0</v>
      </c>
      <c r="M13" s="7">
        <f t="shared" si="2"/>
        <v>0</v>
      </c>
      <c r="N13" s="7">
        <f t="shared" si="3"/>
        <v>0</v>
      </c>
      <c r="O13" s="7">
        <f t="shared" si="4"/>
        <v>0</v>
      </c>
      <c r="P13" s="7">
        <f t="shared" si="5"/>
        <v>0</v>
      </c>
      <c r="Q13" s="7">
        <f t="shared" si="6"/>
        <v>0</v>
      </c>
    </row>
    <row r="14" spans="1:17" ht="15.75">
      <c r="A14" s="21"/>
      <c r="B14" s="28" t="s">
        <v>42</v>
      </c>
      <c r="C14" s="34"/>
      <c r="D14" s="1"/>
      <c r="E14" s="16"/>
      <c r="F14" s="2"/>
      <c r="G14" s="2"/>
      <c r="H14" s="2"/>
      <c r="I14" s="2"/>
      <c r="J14" s="2"/>
      <c r="K14" s="2"/>
      <c r="L14" s="17">
        <f t="shared" si="1"/>
        <v>0</v>
      </c>
      <c r="M14" s="7">
        <f t="shared" si="2"/>
        <v>0</v>
      </c>
      <c r="N14" s="7">
        <f t="shared" si="3"/>
        <v>0</v>
      </c>
      <c r="O14" s="7">
        <f t="shared" si="4"/>
        <v>0</v>
      </c>
      <c r="P14" s="7">
        <f t="shared" si="5"/>
        <v>0</v>
      </c>
      <c r="Q14" s="7">
        <f t="shared" si="6"/>
        <v>0</v>
      </c>
    </row>
    <row r="15" spans="1:17" ht="31.5">
      <c r="A15" s="22"/>
      <c r="B15" s="28" t="s">
        <v>43</v>
      </c>
      <c r="C15" s="34"/>
      <c r="D15" s="1"/>
      <c r="E15" s="16"/>
      <c r="F15" s="2"/>
      <c r="G15" s="2"/>
      <c r="H15" s="2"/>
      <c r="I15" s="2"/>
      <c r="J15" s="2"/>
      <c r="K15" s="2"/>
      <c r="L15" s="17">
        <f t="shared" si="1"/>
        <v>0</v>
      </c>
      <c r="M15" s="7">
        <f t="shared" si="2"/>
        <v>0</v>
      </c>
      <c r="N15" s="7">
        <f t="shared" si="3"/>
        <v>0</v>
      </c>
      <c r="O15" s="7">
        <f t="shared" si="4"/>
        <v>0</v>
      </c>
      <c r="P15" s="7">
        <f t="shared" si="5"/>
        <v>0</v>
      </c>
      <c r="Q15" s="7">
        <f t="shared" si="6"/>
        <v>0</v>
      </c>
    </row>
    <row r="16" spans="1:17" ht="31.5">
      <c r="A16" s="22"/>
      <c r="B16" s="28" t="s">
        <v>44</v>
      </c>
      <c r="C16" s="34"/>
      <c r="D16" s="1"/>
      <c r="E16" s="16"/>
      <c r="F16" s="2"/>
      <c r="G16" s="2"/>
      <c r="H16" s="2"/>
      <c r="I16" s="2"/>
      <c r="J16" s="2"/>
      <c r="K16" s="2"/>
      <c r="L16" s="17">
        <f t="shared" si="1"/>
        <v>0</v>
      </c>
      <c r="M16" s="7">
        <f t="shared" si="2"/>
        <v>0</v>
      </c>
      <c r="N16" s="7">
        <f t="shared" si="3"/>
        <v>0</v>
      </c>
      <c r="O16" s="7">
        <f t="shared" si="4"/>
        <v>0</v>
      </c>
      <c r="P16" s="7">
        <f t="shared" si="5"/>
        <v>0</v>
      </c>
      <c r="Q16" s="7">
        <f t="shared" si="6"/>
        <v>0</v>
      </c>
    </row>
    <row r="17" spans="1:17" ht="47.25">
      <c r="A17" s="22"/>
      <c r="B17" s="28" t="s">
        <v>45</v>
      </c>
      <c r="C17" s="34"/>
      <c r="D17" s="7"/>
      <c r="E17" s="16"/>
      <c r="F17" s="2"/>
      <c r="G17" s="2"/>
      <c r="H17" s="2"/>
      <c r="I17" s="2"/>
      <c r="J17" s="2"/>
      <c r="K17" s="2"/>
      <c r="L17" s="17">
        <f t="shared" si="1"/>
        <v>0</v>
      </c>
      <c r="M17" s="7">
        <f t="shared" si="2"/>
        <v>0</v>
      </c>
      <c r="N17" s="7">
        <f t="shared" si="3"/>
        <v>0</v>
      </c>
      <c r="O17" s="7">
        <f t="shared" si="4"/>
        <v>0</v>
      </c>
      <c r="P17" s="7">
        <f t="shared" si="5"/>
        <v>0</v>
      </c>
      <c r="Q17" s="7">
        <f t="shared" si="6"/>
        <v>0</v>
      </c>
    </row>
    <row r="18" spans="1:17" ht="31.5">
      <c r="A18" s="22"/>
      <c r="B18" s="28" t="s">
        <v>46</v>
      </c>
      <c r="C18" s="34"/>
      <c r="D18" s="1"/>
      <c r="E18" s="16"/>
      <c r="F18" s="2"/>
      <c r="G18" s="2"/>
      <c r="H18" s="2"/>
      <c r="I18" s="2"/>
      <c r="J18" s="2"/>
      <c r="K18" s="2"/>
      <c r="L18" s="17">
        <f t="shared" si="1"/>
        <v>0</v>
      </c>
      <c r="M18" s="7">
        <f t="shared" si="2"/>
        <v>0</v>
      </c>
      <c r="N18" s="7">
        <f t="shared" si="3"/>
        <v>0</v>
      </c>
      <c r="O18" s="7">
        <f t="shared" si="4"/>
        <v>0</v>
      </c>
      <c r="P18" s="7">
        <f t="shared" si="5"/>
        <v>0</v>
      </c>
      <c r="Q18" s="7">
        <f t="shared" si="6"/>
        <v>0</v>
      </c>
    </row>
    <row r="19" spans="1:17" ht="15.75">
      <c r="A19" s="22"/>
      <c r="B19" s="29" t="s">
        <v>65</v>
      </c>
      <c r="C19" s="34"/>
      <c r="D19" s="1"/>
      <c r="E19" s="16"/>
      <c r="F19" s="2"/>
      <c r="G19" s="2"/>
      <c r="H19" s="2"/>
      <c r="I19" s="2"/>
      <c r="J19" s="2"/>
      <c r="K19" s="2"/>
      <c r="L19" s="17">
        <f t="shared" si="1"/>
        <v>0</v>
      </c>
      <c r="M19" s="7">
        <f t="shared" si="2"/>
        <v>0</v>
      </c>
      <c r="N19" s="7">
        <f t="shared" si="3"/>
        <v>0</v>
      </c>
      <c r="O19" s="7">
        <f t="shared" si="4"/>
        <v>0</v>
      </c>
      <c r="P19" s="7">
        <f t="shared" si="5"/>
        <v>0</v>
      </c>
      <c r="Q19" s="7">
        <f t="shared" si="6"/>
        <v>0</v>
      </c>
    </row>
    <row r="20" spans="1:17" ht="31.5">
      <c r="A20" s="22"/>
      <c r="B20" s="28" t="s">
        <v>47</v>
      </c>
      <c r="C20" s="34"/>
      <c r="D20" s="1"/>
      <c r="E20" s="16"/>
      <c r="F20" s="2"/>
      <c r="G20" s="2"/>
      <c r="H20" s="2"/>
      <c r="I20" s="2"/>
      <c r="J20" s="2"/>
      <c r="K20" s="2"/>
      <c r="L20" s="17">
        <f t="shared" si="1"/>
        <v>0</v>
      </c>
      <c r="M20" s="7">
        <f t="shared" si="2"/>
        <v>0</v>
      </c>
      <c r="N20" s="7">
        <f t="shared" si="3"/>
        <v>0</v>
      </c>
      <c r="O20" s="7">
        <f t="shared" si="4"/>
        <v>0</v>
      </c>
      <c r="P20" s="7">
        <f t="shared" si="5"/>
        <v>0</v>
      </c>
      <c r="Q20" s="7">
        <f t="shared" si="6"/>
        <v>0</v>
      </c>
    </row>
    <row r="21" spans="1:17" ht="15.75">
      <c r="A21" s="22"/>
      <c r="B21" s="27" t="s">
        <v>66</v>
      </c>
      <c r="C21" s="34"/>
      <c r="D21" s="1"/>
      <c r="E21" s="16"/>
      <c r="F21" s="2"/>
      <c r="G21" s="2"/>
      <c r="H21" s="2"/>
      <c r="I21" s="2"/>
      <c r="J21" s="2"/>
      <c r="K21" s="2"/>
      <c r="L21" s="17">
        <f t="shared" si="1"/>
        <v>0</v>
      </c>
      <c r="M21" s="7">
        <f t="shared" si="2"/>
        <v>0</v>
      </c>
      <c r="N21" s="7">
        <f t="shared" si="3"/>
        <v>0</v>
      </c>
      <c r="O21" s="7">
        <f t="shared" si="4"/>
        <v>0</v>
      </c>
      <c r="P21" s="7">
        <f t="shared" si="5"/>
        <v>0</v>
      </c>
      <c r="Q21" s="7">
        <f t="shared" si="6"/>
        <v>0</v>
      </c>
    </row>
    <row r="22" spans="1:17" ht="15.75">
      <c r="A22" s="22"/>
      <c r="B22" s="28" t="s">
        <v>67</v>
      </c>
      <c r="C22" s="34">
        <v>0.02</v>
      </c>
      <c r="D22" s="1"/>
      <c r="E22" s="16"/>
      <c r="F22" s="2"/>
      <c r="G22" s="2"/>
      <c r="H22" s="2"/>
      <c r="I22" s="2"/>
      <c r="J22" s="2"/>
      <c r="K22" s="2"/>
      <c r="L22" s="17">
        <f t="shared" si="1"/>
        <v>0</v>
      </c>
      <c r="M22" s="7">
        <f t="shared" si="2"/>
        <v>0</v>
      </c>
      <c r="N22" s="7">
        <f t="shared" si="3"/>
        <v>0</v>
      </c>
      <c r="O22" s="7">
        <f t="shared" si="4"/>
        <v>0</v>
      </c>
      <c r="P22" s="7">
        <f t="shared" si="5"/>
        <v>0</v>
      </c>
      <c r="Q22" s="7">
        <f t="shared" si="6"/>
        <v>0</v>
      </c>
    </row>
    <row r="23" spans="1:17" ht="15.75">
      <c r="A23" s="22"/>
      <c r="B23" s="27" t="s">
        <v>68</v>
      </c>
      <c r="C23" s="34"/>
      <c r="D23" s="1"/>
      <c r="E23" s="16"/>
      <c r="F23" s="2"/>
      <c r="G23" s="2"/>
      <c r="H23" s="2"/>
      <c r="I23" s="2"/>
      <c r="J23" s="2"/>
      <c r="K23" s="2"/>
      <c r="L23" s="17">
        <f t="shared" si="1"/>
        <v>0</v>
      </c>
      <c r="M23" s="7">
        <f t="shared" si="2"/>
        <v>0</v>
      </c>
      <c r="N23" s="7">
        <f t="shared" si="3"/>
        <v>0</v>
      </c>
      <c r="O23" s="7">
        <f t="shared" si="4"/>
        <v>0</v>
      </c>
      <c r="P23" s="7">
        <f t="shared" si="5"/>
        <v>0</v>
      </c>
      <c r="Q23" s="7">
        <f t="shared" si="6"/>
        <v>0</v>
      </c>
    </row>
    <row r="24" spans="1:17" ht="15.75">
      <c r="A24" s="22"/>
      <c r="B24" s="28" t="s">
        <v>69</v>
      </c>
      <c r="C24" s="34"/>
      <c r="D24" s="1"/>
      <c r="E24" s="16"/>
      <c r="F24" s="2"/>
      <c r="G24" s="2"/>
      <c r="H24" s="2"/>
      <c r="I24" s="2"/>
      <c r="J24" s="2"/>
      <c r="K24" s="2"/>
      <c r="L24" s="17">
        <f t="shared" si="1"/>
        <v>0</v>
      </c>
      <c r="M24" s="7">
        <f t="shared" si="2"/>
        <v>0</v>
      </c>
      <c r="N24" s="7">
        <f t="shared" si="3"/>
        <v>0</v>
      </c>
      <c r="O24" s="7">
        <f t="shared" si="4"/>
        <v>0</v>
      </c>
      <c r="P24" s="7">
        <f t="shared" si="5"/>
        <v>0</v>
      </c>
      <c r="Q24" s="7">
        <f t="shared" si="6"/>
        <v>0</v>
      </c>
    </row>
    <row r="25" spans="1:17" ht="63">
      <c r="A25" s="22"/>
      <c r="B25" s="28" t="s">
        <v>48</v>
      </c>
      <c r="C25" s="34">
        <v>4.0000000000000001E-3</v>
      </c>
      <c r="D25" s="1"/>
      <c r="E25" s="16"/>
      <c r="F25" s="2"/>
      <c r="G25" s="2"/>
      <c r="H25" s="2"/>
      <c r="I25" s="2"/>
      <c r="J25" s="2"/>
      <c r="K25" s="2"/>
      <c r="L25" s="17">
        <f t="shared" si="1"/>
        <v>0</v>
      </c>
      <c r="M25" s="7">
        <f t="shared" si="2"/>
        <v>0</v>
      </c>
      <c r="N25" s="7">
        <f t="shared" si="3"/>
        <v>0</v>
      </c>
      <c r="O25" s="7">
        <f t="shared" si="4"/>
        <v>0</v>
      </c>
      <c r="P25" s="7">
        <f t="shared" si="5"/>
        <v>0</v>
      </c>
      <c r="Q25" s="7">
        <f t="shared" si="6"/>
        <v>0</v>
      </c>
    </row>
    <row r="26" spans="1:17" ht="31.5">
      <c r="A26" s="22"/>
      <c r="B26" s="28" t="s">
        <v>49</v>
      </c>
      <c r="C26" s="34">
        <v>4.0000000000000001E-3</v>
      </c>
      <c r="D26" s="1"/>
      <c r="E26" s="16"/>
      <c r="F26" s="2"/>
      <c r="G26" s="2"/>
      <c r="H26" s="2"/>
      <c r="I26" s="2"/>
      <c r="J26" s="2"/>
      <c r="K26" s="2"/>
      <c r="L26" s="17">
        <f t="shared" si="1"/>
        <v>0</v>
      </c>
      <c r="M26" s="7">
        <f t="shared" si="2"/>
        <v>0</v>
      </c>
      <c r="N26" s="7">
        <f t="shared" si="3"/>
        <v>0</v>
      </c>
      <c r="O26" s="7">
        <f t="shared" si="4"/>
        <v>0</v>
      </c>
      <c r="P26" s="7">
        <f t="shared" si="5"/>
        <v>0</v>
      </c>
      <c r="Q26" s="7">
        <f t="shared" si="6"/>
        <v>0</v>
      </c>
    </row>
    <row r="27" spans="1:17" ht="15.75">
      <c r="A27" s="22"/>
      <c r="B27" s="29" t="s">
        <v>70</v>
      </c>
      <c r="C27" s="34"/>
      <c r="D27" s="1"/>
      <c r="E27" s="16"/>
      <c r="F27" s="2"/>
      <c r="G27" s="2"/>
      <c r="H27" s="2"/>
      <c r="I27" s="2"/>
      <c r="J27" s="2"/>
      <c r="K27" s="2"/>
      <c r="L27" s="17">
        <f t="shared" si="1"/>
        <v>0</v>
      </c>
      <c r="M27" s="7">
        <f t="shared" si="2"/>
        <v>0</v>
      </c>
      <c r="N27" s="7">
        <f t="shared" si="3"/>
        <v>0</v>
      </c>
      <c r="O27" s="7">
        <f t="shared" si="4"/>
        <v>0</v>
      </c>
      <c r="P27" s="7">
        <f t="shared" si="5"/>
        <v>0</v>
      </c>
      <c r="Q27" s="7">
        <f t="shared" si="6"/>
        <v>0</v>
      </c>
    </row>
    <row r="28" spans="1:17" ht="15.75">
      <c r="A28" s="22"/>
      <c r="B28" s="28" t="s">
        <v>50</v>
      </c>
      <c r="C28" s="34"/>
      <c r="D28" s="1"/>
      <c r="E28" s="16"/>
      <c r="F28" s="2"/>
      <c r="G28" s="2"/>
      <c r="H28" s="2"/>
      <c r="I28" s="2"/>
      <c r="J28" s="2"/>
      <c r="K28" s="2"/>
      <c r="L28" s="17">
        <f t="shared" si="1"/>
        <v>0</v>
      </c>
      <c r="M28" s="7">
        <f t="shared" si="2"/>
        <v>0</v>
      </c>
      <c r="N28" s="7">
        <f t="shared" si="3"/>
        <v>0</v>
      </c>
      <c r="O28" s="7">
        <f t="shared" si="4"/>
        <v>0</v>
      </c>
      <c r="P28" s="7">
        <f t="shared" si="5"/>
        <v>0</v>
      </c>
      <c r="Q28" s="7">
        <f t="shared" si="6"/>
        <v>0</v>
      </c>
    </row>
    <row r="29" spans="1:17" ht="47.25">
      <c r="A29" s="22"/>
      <c r="B29" s="28" t="s">
        <v>51</v>
      </c>
      <c r="C29" s="34">
        <v>4.0000000000000001E-3</v>
      </c>
      <c r="D29" s="1"/>
      <c r="E29" s="16"/>
      <c r="F29" s="2"/>
      <c r="G29" s="2"/>
      <c r="H29" s="2"/>
      <c r="I29" s="2"/>
      <c r="J29" s="2"/>
      <c r="K29" s="2"/>
      <c r="L29" s="17">
        <f t="shared" si="1"/>
        <v>0</v>
      </c>
      <c r="M29" s="7">
        <f t="shared" si="2"/>
        <v>0</v>
      </c>
      <c r="N29" s="7">
        <f t="shared" si="3"/>
        <v>0</v>
      </c>
      <c r="O29" s="7">
        <f t="shared" si="4"/>
        <v>0</v>
      </c>
      <c r="P29" s="7">
        <f t="shared" si="5"/>
        <v>0</v>
      </c>
      <c r="Q29" s="7">
        <f t="shared" si="6"/>
        <v>0</v>
      </c>
    </row>
    <row r="30" spans="1:17" ht="15.75">
      <c r="A30" s="22"/>
      <c r="B30" s="28" t="s">
        <v>52</v>
      </c>
      <c r="C30" s="34"/>
      <c r="D30" s="1"/>
      <c r="E30" s="16"/>
      <c r="F30" s="2"/>
      <c r="G30" s="2"/>
      <c r="H30" s="2"/>
      <c r="I30" s="2"/>
      <c r="J30" s="2"/>
      <c r="K30" s="2"/>
      <c r="L30" s="17">
        <f t="shared" si="1"/>
        <v>0</v>
      </c>
      <c r="M30" s="7">
        <f t="shared" si="2"/>
        <v>0</v>
      </c>
      <c r="N30" s="7">
        <f t="shared" si="3"/>
        <v>0</v>
      </c>
      <c r="O30" s="7">
        <f t="shared" si="4"/>
        <v>0</v>
      </c>
      <c r="P30" s="7">
        <f t="shared" si="5"/>
        <v>0</v>
      </c>
      <c r="Q30" s="7">
        <f t="shared" si="6"/>
        <v>0</v>
      </c>
    </row>
    <row r="31" spans="1:17" ht="126">
      <c r="A31" s="22"/>
      <c r="B31" s="28" t="s">
        <v>53</v>
      </c>
      <c r="C31" s="34">
        <v>4.0000000000000001E-3</v>
      </c>
      <c r="D31" s="1"/>
      <c r="E31" s="16"/>
      <c r="F31" s="2"/>
      <c r="G31" s="2"/>
      <c r="H31" s="2"/>
      <c r="I31" s="2"/>
      <c r="J31" s="2"/>
      <c r="K31" s="2"/>
      <c r="L31" s="17">
        <f t="shared" si="1"/>
        <v>0</v>
      </c>
      <c r="M31" s="7">
        <f t="shared" si="2"/>
        <v>0</v>
      </c>
      <c r="N31" s="7">
        <f t="shared" si="3"/>
        <v>0</v>
      </c>
      <c r="O31" s="7">
        <f t="shared" si="4"/>
        <v>0</v>
      </c>
      <c r="P31" s="7">
        <f t="shared" si="5"/>
        <v>0</v>
      </c>
      <c r="Q31" s="7">
        <f t="shared" si="6"/>
        <v>0</v>
      </c>
    </row>
    <row r="32" spans="1:17" ht="15.75">
      <c r="A32" s="22"/>
      <c r="B32" s="28" t="s">
        <v>54</v>
      </c>
      <c r="C32" s="34"/>
      <c r="D32" s="1"/>
      <c r="E32" s="16"/>
      <c r="F32" s="2"/>
      <c r="G32" s="2"/>
      <c r="H32" s="2"/>
      <c r="I32" s="2"/>
      <c r="J32" s="2"/>
      <c r="K32" s="2"/>
      <c r="L32" s="17">
        <f t="shared" si="1"/>
        <v>0</v>
      </c>
      <c r="M32" s="7">
        <f t="shared" si="2"/>
        <v>0</v>
      </c>
      <c r="N32" s="7">
        <f t="shared" si="3"/>
        <v>0</v>
      </c>
      <c r="O32" s="7">
        <f t="shared" si="4"/>
        <v>0</v>
      </c>
      <c r="P32" s="7">
        <f t="shared" si="5"/>
        <v>0</v>
      </c>
      <c r="Q32" s="7">
        <f t="shared" si="6"/>
        <v>0</v>
      </c>
    </row>
    <row r="33" spans="1:17" ht="78.75">
      <c r="A33" s="22"/>
      <c r="B33" s="28" t="s">
        <v>55</v>
      </c>
      <c r="C33" s="34">
        <v>4.0000000000000001E-3</v>
      </c>
      <c r="D33" s="1"/>
      <c r="E33" s="16"/>
      <c r="F33" s="2"/>
      <c r="G33" s="2"/>
      <c r="H33" s="2"/>
      <c r="I33" s="2"/>
      <c r="J33" s="2"/>
      <c r="K33" s="2"/>
      <c r="L33" s="17">
        <f t="shared" si="1"/>
        <v>0</v>
      </c>
      <c r="M33" s="7">
        <f t="shared" si="2"/>
        <v>0</v>
      </c>
      <c r="N33" s="7">
        <f t="shared" si="3"/>
        <v>0</v>
      </c>
      <c r="O33" s="7">
        <f t="shared" si="4"/>
        <v>0</v>
      </c>
      <c r="P33" s="7">
        <f t="shared" si="5"/>
        <v>0</v>
      </c>
      <c r="Q33" s="7">
        <f t="shared" si="6"/>
        <v>0</v>
      </c>
    </row>
    <row r="34" spans="1:17" ht="18">
      <c r="A34" s="22"/>
      <c r="B34" s="26" t="s">
        <v>56</v>
      </c>
      <c r="C34" s="34"/>
      <c r="D34" s="1"/>
      <c r="E34" s="16"/>
      <c r="F34" s="2"/>
      <c r="G34" s="2"/>
      <c r="H34" s="2"/>
      <c r="I34" s="2"/>
      <c r="J34" s="2"/>
      <c r="K34" s="2"/>
      <c r="L34" s="17">
        <f t="shared" si="1"/>
        <v>0</v>
      </c>
      <c r="M34" s="7">
        <f t="shared" si="2"/>
        <v>0</v>
      </c>
      <c r="N34" s="7">
        <f t="shared" si="3"/>
        <v>0</v>
      </c>
      <c r="O34" s="7">
        <f t="shared" si="4"/>
        <v>0</v>
      </c>
      <c r="P34" s="7">
        <f t="shared" si="5"/>
        <v>0</v>
      </c>
      <c r="Q34" s="7">
        <f t="shared" si="6"/>
        <v>0</v>
      </c>
    </row>
    <row r="35" spans="1:17" ht="15.75">
      <c r="A35" s="22"/>
      <c r="B35" s="27" t="s">
        <v>71</v>
      </c>
      <c r="C35" s="34"/>
      <c r="D35" s="1"/>
      <c r="E35" s="16"/>
      <c r="F35" s="2"/>
      <c r="G35" s="2"/>
      <c r="H35" s="2"/>
      <c r="I35" s="2"/>
      <c r="J35" s="2"/>
      <c r="K35" s="2"/>
      <c r="L35" s="17">
        <f t="shared" si="1"/>
        <v>0</v>
      </c>
      <c r="M35" s="7">
        <f t="shared" si="2"/>
        <v>0</v>
      </c>
      <c r="N35" s="7">
        <f t="shared" si="3"/>
        <v>0</v>
      </c>
      <c r="O35" s="7">
        <f t="shared" si="4"/>
        <v>0</v>
      </c>
      <c r="P35" s="7">
        <f t="shared" si="5"/>
        <v>0</v>
      </c>
      <c r="Q35" s="7">
        <f t="shared" si="6"/>
        <v>0</v>
      </c>
    </row>
    <row r="36" spans="1:17" ht="31.5">
      <c r="A36" s="22"/>
      <c r="B36" s="28" t="s">
        <v>72</v>
      </c>
      <c r="C36" s="34">
        <v>0.13</v>
      </c>
      <c r="D36" s="1"/>
      <c r="E36" s="16"/>
      <c r="F36" s="2"/>
      <c r="G36" s="2"/>
      <c r="H36" s="2"/>
      <c r="I36" s="2"/>
      <c r="J36" s="2"/>
      <c r="K36" s="2"/>
      <c r="L36" s="17">
        <f t="shared" si="1"/>
        <v>0</v>
      </c>
      <c r="M36" s="7">
        <f t="shared" si="2"/>
        <v>0</v>
      </c>
      <c r="N36" s="7">
        <f t="shared" si="3"/>
        <v>0</v>
      </c>
      <c r="O36" s="7">
        <f t="shared" si="4"/>
        <v>0</v>
      </c>
      <c r="P36" s="7">
        <f t="shared" si="5"/>
        <v>0</v>
      </c>
      <c r="Q36" s="7">
        <f t="shared" si="6"/>
        <v>0</v>
      </c>
    </row>
    <row r="37" spans="1:17" ht="15.75">
      <c r="A37" s="22"/>
      <c r="B37" s="27" t="s">
        <v>73</v>
      </c>
      <c r="C37" s="34"/>
      <c r="D37" s="1"/>
      <c r="E37" s="16"/>
      <c r="F37" s="2"/>
      <c r="G37" s="2"/>
      <c r="H37" s="2"/>
      <c r="I37" s="2"/>
      <c r="J37" s="2"/>
      <c r="K37" s="2"/>
      <c r="L37" s="17">
        <f t="shared" si="1"/>
        <v>0</v>
      </c>
      <c r="M37" s="7">
        <f t="shared" si="2"/>
        <v>0</v>
      </c>
      <c r="N37" s="7">
        <f t="shared" si="3"/>
        <v>0</v>
      </c>
      <c r="O37" s="7">
        <f t="shared" si="4"/>
        <v>0</v>
      </c>
      <c r="P37" s="7">
        <f t="shared" si="5"/>
        <v>0</v>
      </c>
      <c r="Q37" s="7">
        <f t="shared" si="6"/>
        <v>0</v>
      </c>
    </row>
    <row r="38" spans="1:17" ht="31.5">
      <c r="A38" s="22"/>
      <c r="B38" s="28" t="s">
        <v>109</v>
      </c>
      <c r="C38" s="34">
        <v>0.3</v>
      </c>
      <c r="D38" s="1"/>
      <c r="E38" s="16"/>
      <c r="F38" s="2"/>
      <c r="G38" s="2"/>
      <c r="H38" s="2"/>
      <c r="I38" s="2"/>
      <c r="J38" s="2"/>
      <c r="K38" s="2"/>
      <c r="L38" s="17">
        <f t="shared" si="1"/>
        <v>0</v>
      </c>
      <c r="M38" s="7">
        <f t="shared" si="2"/>
        <v>0</v>
      </c>
      <c r="N38" s="7">
        <f t="shared" si="3"/>
        <v>0</v>
      </c>
      <c r="O38" s="7">
        <f t="shared" si="4"/>
        <v>0</v>
      </c>
      <c r="P38" s="7">
        <f t="shared" si="5"/>
        <v>0</v>
      </c>
      <c r="Q38" s="7">
        <f t="shared" si="6"/>
        <v>0</v>
      </c>
    </row>
    <row r="39" spans="1:17" ht="15.75">
      <c r="A39" s="22"/>
      <c r="B39" s="27" t="s">
        <v>74</v>
      </c>
      <c r="C39" s="34"/>
      <c r="D39" s="1"/>
      <c r="E39" s="16"/>
      <c r="F39" s="2"/>
      <c r="G39" s="2"/>
      <c r="H39" s="2"/>
      <c r="I39" s="2"/>
      <c r="J39" s="2"/>
      <c r="K39" s="2"/>
      <c r="L39" s="17">
        <f t="shared" si="1"/>
        <v>0</v>
      </c>
      <c r="M39" s="7">
        <f t="shared" si="2"/>
        <v>0</v>
      </c>
      <c r="N39" s="7">
        <f t="shared" si="3"/>
        <v>0</v>
      </c>
      <c r="O39" s="7">
        <f t="shared" si="4"/>
        <v>0</v>
      </c>
      <c r="P39" s="7">
        <f t="shared" si="5"/>
        <v>0</v>
      </c>
      <c r="Q39" s="7">
        <f t="shared" si="6"/>
        <v>0</v>
      </c>
    </row>
    <row r="40" spans="1:17" ht="15.75">
      <c r="A40" s="22"/>
      <c r="B40" s="28" t="s">
        <v>75</v>
      </c>
      <c r="C40" s="34">
        <v>0.03</v>
      </c>
      <c r="D40" s="1"/>
      <c r="E40" s="16"/>
      <c r="F40" s="2"/>
      <c r="G40" s="2"/>
      <c r="H40" s="2"/>
      <c r="I40" s="2"/>
      <c r="J40" s="2"/>
      <c r="K40" s="2"/>
      <c r="L40" s="17">
        <f t="shared" si="1"/>
        <v>0</v>
      </c>
      <c r="M40" s="7">
        <f t="shared" si="2"/>
        <v>0</v>
      </c>
      <c r="N40" s="7">
        <f t="shared" si="3"/>
        <v>0</v>
      </c>
      <c r="O40" s="7">
        <f t="shared" si="4"/>
        <v>0</v>
      </c>
      <c r="P40" s="7">
        <f t="shared" si="5"/>
        <v>0</v>
      </c>
      <c r="Q40" s="7">
        <f t="shared" si="6"/>
        <v>0</v>
      </c>
    </row>
    <row r="41" spans="1:17" ht="15.75">
      <c r="A41" s="22"/>
      <c r="B41" s="28" t="s">
        <v>76</v>
      </c>
      <c r="C41" s="34"/>
      <c r="D41" s="1"/>
      <c r="E41" s="16"/>
      <c r="F41" s="2"/>
      <c r="G41" s="2"/>
      <c r="H41" s="2"/>
      <c r="I41" s="2"/>
      <c r="J41" s="2"/>
      <c r="K41" s="2"/>
      <c r="L41" s="17">
        <f t="shared" si="1"/>
        <v>0</v>
      </c>
      <c r="M41" s="7">
        <f t="shared" si="2"/>
        <v>0</v>
      </c>
      <c r="N41" s="7">
        <f t="shared" si="3"/>
        <v>0</v>
      </c>
      <c r="O41" s="7">
        <f t="shared" si="4"/>
        <v>0</v>
      </c>
      <c r="P41" s="7">
        <f t="shared" si="5"/>
        <v>0</v>
      </c>
      <c r="Q41" s="7">
        <f t="shared" si="6"/>
        <v>0</v>
      </c>
    </row>
    <row r="42" spans="1:17" ht="15.75">
      <c r="A42" s="22"/>
      <c r="B42" s="28" t="s">
        <v>57</v>
      </c>
      <c r="C42" s="34">
        <v>0.02</v>
      </c>
      <c r="D42" s="1"/>
      <c r="E42" s="16"/>
      <c r="F42" s="2"/>
      <c r="G42" s="2"/>
      <c r="H42" s="2"/>
      <c r="I42" s="2"/>
      <c r="J42" s="2"/>
      <c r="K42" s="2"/>
      <c r="L42" s="17">
        <f t="shared" si="1"/>
        <v>0</v>
      </c>
      <c r="M42" s="7">
        <f t="shared" si="2"/>
        <v>0</v>
      </c>
      <c r="N42" s="7">
        <f t="shared" si="3"/>
        <v>0</v>
      </c>
      <c r="O42" s="7">
        <f t="shared" si="4"/>
        <v>0</v>
      </c>
      <c r="P42" s="7">
        <f t="shared" si="5"/>
        <v>0</v>
      </c>
      <c r="Q42" s="7">
        <f t="shared" si="6"/>
        <v>0</v>
      </c>
    </row>
    <row r="43" spans="1:17" ht="15.75">
      <c r="A43" s="22"/>
      <c r="B43" s="28" t="s">
        <v>77</v>
      </c>
      <c r="C43" s="34"/>
      <c r="D43" s="1"/>
      <c r="E43" s="16"/>
      <c r="F43" s="2"/>
      <c r="G43" s="2"/>
      <c r="H43" s="2"/>
      <c r="I43" s="2"/>
      <c r="J43" s="2"/>
      <c r="K43" s="2"/>
      <c r="L43" s="17">
        <f t="shared" si="1"/>
        <v>0</v>
      </c>
      <c r="M43" s="7">
        <f t="shared" si="2"/>
        <v>0</v>
      </c>
      <c r="N43" s="7">
        <f t="shared" si="3"/>
        <v>0</v>
      </c>
      <c r="O43" s="7">
        <f t="shared" si="4"/>
        <v>0</v>
      </c>
      <c r="P43" s="7">
        <f t="shared" si="5"/>
        <v>0</v>
      </c>
      <c r="Q43" s="7">
        <f t="shared" si="6"/>
        <v>0</v>
      </c>
    </row>
    <row r="44" spans="1:17" ht="15.75">
      <c r="A44" s="22"/>
      <c r="B44" s="28" t="s">
        <v>78</v>
      </c>
      <c r="C44" s="34">
        <v>0.01</v>
      </c>
      <c r="D44" s="1"/>
      <c r="E44" s="16"/>
      <c r="F44" s="2"/>
      <c r="G44" s="2"/>
      <c r="H44" s="2"/>
      <c r="I44" s="2"/>
      <c r="J44" s="2"/>
      <c r="K44" s="2"/>
      <c r="L44" s="17">
        <f t="shared" si="1"/>
        <v>0</v>
      </c>
      <c r="M44" s="7">
        <f t="shared" si="2"/>
        <v>0</v>
      </c>
      <c r="N44" s="7">
        <f t="shared" si="3"/>
        <v>0</v>
      </c>
      <c r="O44" s="7">
        <f t="shared" si="4"/>
        <v>0</v>
      </c>
      <c r="P44" s="7">
        <f t="shared" si="5"/>
        <v>0</v>
      </c>
      <c r="Q44" s="7">
        <f t="shared" si="6"/>
        <v>0</v>
      </c>
    </row>
    <row r="45" spans="1:17" ht="15.75">
      <c r="A45" s="22"/>
      <c r="B45" s="28" t="s">
        <v>58</v>
      </c>
      <c r="C45" s="34">
        <v>0.03</v>
      </c>
      <c r="D45" s="1"/>
      <c r="E45" s="16"/>
      <c r="F45" s="2"/>
      <c r="G45" s="2"/>
      <c r="H45" s="2"/>
      <c r="I45" s="2"/>
      <c r="J45" s="2"/>
      <c r="K45" s="2"/>
      <c r="L45" s="17">
        <f t="shared" si="1"/>
        <v>0</v>
      </c>
      <c r="M45" s="7">
        <f t="shared" si="2"/>
        <v>0</v>
      </c>
      <c r="N45" s="7">
        <f t="shared" si="3"/>
        <v>0</v>
      </c>
      <c r="O45" s="7">
        <f t="shared" si="4"/>
        <v>0</v>
      </c>
      <c r="P45" s="7">
        <f t="shared" si="5"/>
        <v>0</v>
      </c>
      <c r="Q45" s="7">
        <f t="shared" si="6"/>
        <v>0</v>
      </c>
    </row>
    <row r="46" spans="1:17" ht="15.75">
      <c r="A46" s="22"/>
      <c r="B46" s="28" t="s">
        <v>59</v>
      </c>
      <c r="C46" s="34">
        <v>0.02</v>
      </c>
      <c r="D46" s="1"/>
      <c r="E46" s="16"/>
      <c r="F46" s="2"/>
      <c r="G46" s="2"/>
      <c r="H46" s="2"/>
      <c r="I46" s="2"/>
      <c r="J46" s="2"/>
      <c r="K46" s="2"/>
      <c r="L46" s="17">
        <f t="shared" si="1"/>
        <v>0</v>
      </c>
      <c r="M46" s="7">
        <f t="shared" si="2"/>
        <v>0</v>
      </c>
      <c r="N46" s="7">
        <f t="shared" si="3"/>
        <v>0</v>
      </c>
      <c r="O46" s="7">
        <f t="shared" si="4"/>
        <v>0</v>
      </c>
      <c r="P46" s="7">
        <f t="shared" si="5"/>
        <v>0</v>
      </c>
      <c r="Q46" s="7">
        <f t="shared" si="6"/>
        <v>0</v>
      </c>
    </row>
    <row r="47" spans="1:17" ht="31.5">
      <c r="A47" s="22"/>
      <c r="B47" s="28" t="s">
        <v>79</v>
      </c>
      <c r="C47" s="34">
        <v>0.04</v>
      </c>
      <c r="D47" s="1"/>
      <c r="E47" s="16"/>
      <c r="F47" s="2"/>
      <c r="G47" s="2"/>
      <c r="H47" s="2"/>
      <c r="I47" s="2"/>
      <c r="J47" s="2"/>
      <c r="K47" s="2"/>
      <c r="L47" s="17">
        <f t="shared" si="1"/>
        <v>0</v>
      </c>
      <c r="M47" s="7">
        <f t="shared" si="2"/>
        <v>0</v>
      </c>
      <c r="N47" s="7">
        <f t="shared" si="3"/>
        <v>0</v>
      </c>
      <c r="O47" s="7">
        <f t="shared" si="4"/>
        <v>0</v>
      </c>
      <c r="P47" s="7">
        <f t="shared" si="5"/>
        <v>0</v>
      </c>
      <c r="Q47" s="7">
        <f t="shared" si="6"/>
        <v>0</v>
      </c>
    </row>
    <row r="48" spans="1:17" ht="15.75">
      <c r="A48" s="22"/>
      <c r="B48" s="27" t="s">
        <v>80</v>
      </c>
      <c r="C48" s="34"/>
      <c r="D48" s="1"/>
      <c r="E48" s="16"/>
      <c r="F48" s="2"/>
      <c r="G48" s="2"/>
      <c r="H48" s="2"/>
      <c r="I48" s="2"/>
      <c r="J48" s="2"/>
      <c r="K48" s="2"/>
      <c r="L48" s="17">
        <f t="shared" si="1"/>
        <v>0</v>
      </c>
      <c r="M48" s="7">
        <f t="shared" si="2"/>
        <v>0</v>
      </c>
      <c r="N48" s="7">
        <f t="shared" si="3"/>
        <v>0</v>
      </c>
      <c r="O48" s="7">
        <f t="shared" si="4"/>
        <v>0</v>
      </c>
      <c r="P48" s="7">
        <f t="shared" si="5"/>
        <v>0</v>
      </c>
      <c r="Q48" s="7">
        <f t="shared" si="6"/>
        <v>0</v>
      </c>
    </row>
    <row r="49" spans="1:17" ht="47.25">
      <c r="A49" s="22"/>
      <c r="B49" s="28" t="s">
        <v>81</v>
      </c>
      <c r="C49" s="34">
        <v>2.5000000000000001E-2</v>
      </c>
      <c r="D49" s="1"/>
      <c r="E49" s="16"/>
      <c r="F49" s="2"/>
      <c r="G49" s="2"/>
      <c r="H49" s="2"/>
      <c r="I49" s="2"/>
      <c r="J49" s="2"/>
      <c r="K49" s="2"/>
      <c r="L49" s="17">
        <f t="shared" si="1"/>
        <v>0</v>
      </c>
      <c r="M49" s="7">
        <f t="shared" si="2"/>
        <v>0</v>
      </c>
      <c r="N49" s="7">
        <f t="shared" si="3"/>
        <v>0</v>
      </c>
      <c r="O49" s="7">
        <f t="shared" si="4"/>
        <v>0</v>
      </c>
      <c r="P49" s="7">
        <f t="shared" si="5"/>
        <v>0</v>
      </c>
      <c r="Q49" s="7">
        <f t="shared" si="6"/>
        <v>0</v>
      </c>
    </row>
    <row r="50" spans="1:17" ht="15.75">
      <c r="A50" s="22"/>
      <c r="B50" s="28" t="s">
        <v>82</v>
      </c>
      <c r="C50" s="34">
        <v>2.5000000000000001E-2</v>
      </c>
      <c r="D50" s="1"/>
      <c r="E50" s="16"/>
      <c r="F50" s="2"/>
      <c r="G50" s="2"/>
      <c r="H50" s="2"/>
      <c r="I50" s="2"/>
      <c r="J50" s="2"/>
      <c r="K50" s="2"/>
      <c r="L50" s="17">
        <f t="shared" si="1"/>
        <v>0</v>
      </c>
      <c r="M50" s="7">
        <f t="shared" si="2"/>
        <v>0</v>
      </c>
      <c r="N50" s="7">
        <f t="shared" si="3"/>
        <v>0</v>
      </c>
      <c r="O50" s="7">
        <f t="shared" si="4"/>
        <v>0</v>
      </c>
      <c r="P50" s="7">
        <f t="shared" si="5"/>
        <v>0</v>
      </c>
      <c r="Q50" s="7">
        <f t="shared" si="6"/>
        <v>0</v>
      </c>
    </row>
    <row r="51" spans="1:17" ht="15.75">
      <c r="A51" s="22"/>
      <c r="B51" s="28" t="s">
        <v>83</v>
      </c>
      <c r="C51" s="34">
        <v>2.5000000000000001E-2</v>
      </c>
      <c r="D51" s="1"/>
      <c r="E51" s="16"/>
      <c r="F51" s="2"/>
      <c r="G51" s="2"/>
      <c r="H51" s="2"/>
      <c r="I51" s="2"/>
      <c r="J51" s="2"/>
      <c r="K51" s="2"/>
      <c r="L51" s="17">
        <f t="shared" si="1"/>
        <v>0</v>
      </c>
      <c r="M51" s="7">
        <f t="shared" si="2"/>
        <v>0</v>
      </c>
      <c r="N51" s="7">
        <f t="shared" si="3"/>
        <v>0</v>
      </c>
      <c r="O51" s="7">
        <f t="shared" si="4"/>
        <v>0</v>
      </c>
      <c r="P51" s="7">
        <f t="shared" si="5"/>
        <v>0</v>
      </c>
      <c r="Q51" s="7">
        <f t="shared" si="6"/>
        <v>0</v>
      </c>
    </row>
    <row r="52" spans="1:17" ht="31.5">
      <c r="A52" s="22"/>
      <c r="B52" s="28" t="s">
        <v>84</v>
      </c>
      <c r="C52" s="34">
        <v>2.5000000000000001E-2</v>
      </c>
      <c r="D52" s="1"/>
      <c r="E52" s="16"/>
      <c r="F52" s="2"/>
      <c r="G52" s="2"/>
      <c r="H52" s="2"/>
      <c r="I52" s="2"/>
      <c r="J52" s="2"/>
      <c r="K52" s="2"/>
      <c r="L52" s="17">
        <f t="shared" si="1"/>
        <v>0</v>
      </c>
      <c r="M52" s="7">
        <f t="shared" si="2"/>
        <v>0</v>
      </c>
      <c r="N52" s="7">
        <f t="shared" si="3"/>
        <v>0</v>
      </c>
      <c r="O52" s="7">
        <f t="shared" si="4"/>
        <v>0</v>
      </c>
      <c r="P52" s="7">
        <f t="shared" si="5"/>
        <v>0</v>
      </c>
      <c r="Q52" s="7">
        <f t="shared" si="6"/>
        <v>0</v>
      </c>
    </row>
    <row r="53" spans="1:17" ht="15.75">
      <c r="A53" s="22"/>
      <c r="B53" s="27" t="s">
        <v>85</v>
      </c>
      <c r="C53" s="34"/>
      <c r="D53" s="1"/>
      <c r="E53" s="16"/>
      <c r="F53" s="2"/>
      <c r="G53" s="2"/>
      <c r="H53" s="2"/>
      <c r="I53" s="2"/>
      <c r="J53" s="2"/>
      <c r="K53" s="2"/>
      <c r="L53" s="17">
        <f t="shared" si="1"/>
        <v>0</v>
      </c>
      <c r="M53" s="7">
        <f t="shared" si="2"/>
        <v>0</v>
      </c>
      <c r="N53" s="7">
        <f t="shared" si="3"/>
        <v>0</v>
      </c>
      <c r="O53" s="7">
        <f t="shared" si="4"/>
        <v>0</v>
      </c>
      <c r="P53" s="7">
        <f t="shared" si="5"/>
        <v>0</v>
      </c>
      <c r="Q53" s="7">
        <f t="shared" si="6"/>
        <v>0</v>
      </c>
    </row>
    <row r="54" spans="1:17" ht="31.5">
      <c r="A54" s="22"/>
      <c r="B54" s="28" t="s">
        <v>86</v>
      </c>
      <c r="C54" s="34">
        <v>0.03</v>
      </c>
      <c r="D54" s="1"/>
      <c r="E54" s="16"/>
      <c r="F54" s="2"/>
      <c r="G54" s="2"/>
      <c r="H54" s="2"/>
      <c r="I54" s="2"/>
      <c r="J54" s="2"/>
      <c r="K54" s="2"/>
      <c r="L54" s="17">
        <f t="shared" si="1"/>
        <v>0</v>
      </c>
      <c r="M54" s="7">
        <f t="shared" si="2"/>
        <v>0</v>
      </c>
      <c r="N54" s="7">
        <f t="shared" si="3"/>
        <v>0</v>
      </c>
      <c r="O54" s="7">
        <f t="shared" si="4"/>
        <v>0</v>
      </c>
      <c r="P54" s="7">
        <f t="shared" si="5"/>
        <v>0</v>
      </c>
      <c r="Q54" s="7">
        <f t="shared" si="6"/>
        <v>0</v>
      </c>
    </row>
    <row r="55" spans="1:17" ht="15.75">
      <c r="A55" s="22"/>
      <c r="B55" s="28" t="s">
        <v>87</v>
      </c>
      <c r="C55" s="34">
        <v>0.03</v>
      </c>
      <c r="D55" s="1"/>
      <c r="E55" s="16"/>
      <c r="F55" s="2"/>
      <c r="G55" s="2"/>
      <c r="H55" s="2"/>
      <c r="I55" s="2"/>
      <c r="J55" s="2"/>
      <c r="K55" s="2"/>
      <c r="L55" s="17">
        <f t="shared" si="1"/>
        <v>0</v>
      </c>
      <c r="M55" s="7">
        <f t="shared" si="2"/>
        <v>0</v>
      </c>
      <c r="N55" s="7">
        <f t="shared" si="3"/>
        <v>0</v>
      </c>
      <c r="O55" s="7">
        <f t="shared" si="4"/>
        <v>0</v>
      </c>
      <c r="P55" s="7">
        <f t="shared" si="5"/>
        <v>0</v>
      </c>
      <c r="Q55" s="7">
        <f t="shared" si="6"/>
        <v>0</v>
      </c>
    </row>
    <row r="56" spans="1:17" ht="47.25">
      <c r="A56" s="22"/>
      <c r="B56" s="28" t="s">
        <v>88</v>
      </c>
      <c r="C56" s="34">
        <v>0.04</v>
      </c>
      <c r="D56" s="1"/>
      <c r="E56" s="16"/>
      <c r="F56" s="2"/>
      <c r="G56" s="2"/>
      <c r="H56" s="2"/>
      <c r="I56" s="2"/>
      <c r="J56" s="2"/>
      <c r="K56" s="2"/>
      <c r="L56" s="17">
        <f t="shared" si="1"/>
        <v>0</v>
      </c>
      <c r="M56" s="7">
        <f t="shared" si="2"/>
        <v>0</v>
      </c>
      <c r="N56" s="7">
        <f t="shared" si="3"/>
        <v>0</v>
      </c>
      <c r="O56" s="7">
        <f t="shared" si="4"/>
        <v>0</v>
      </c>
      <c r="P56" s="7">
        <f t="shared" si="5"/>
        <v>0</v>
      </c>
      <c r="Q56" s="7">
        <f t="shared" si="6"/>
        <v>0</v>
      </c>
    </row>
    <row r="57" spans="1:17" ht="15.75">
      <c r="A57" s="22"/>
      <c r="B57" s="27" t="s">
        <v>89</v>
      </c>
      <c r="C57" s="34"/>
      <c r="D57" s="1"/>
      <c r="E57" s="16"/>
      <c r="F57" s="2"/>
      <c r="G57" s="2"/>
      <c r="H57" s="2"/>
      <c r="I57" s="2"/>
      <c r="J57" s="2"/>
      <c r="K57" s="2"/>
      <c r="L57" s="17">
        <f t="shared" si="1"/>
        <v>0</v>
      </c>
      <c r="M57" s="7">
        <f t="shared" si="2"/>
        <v>0</v>
      </c>
      <c r="N57" s="7">
        <f t="shared" si="3"/>
        <v>0</v>
      </c>
      <c r="O57" s="7">
        <f t="shared" si="4"/>
        <v>0</v>
      </c>
      <c r="P57" s="7">
        <f t="shared" si="5"/>
        <v>0</v>
      </c>
      <c r="Q57" s="7">
        <f t="shared" si="6"/>
        <v>0</v>
      </c>
    </row>
    <row r="58" spans="1:17" ht="15.75">
      <c r="A58" s="22"/>
      <c r="B58" s="28" t="s">
        <v>90</v>
      </c>
      <c r="C58" s="34">
        <v>0.01</v>
      </c>
      <c r="D58" s="1"/>
      <c r="E58" s="16"/>
      <c r="F58" s="2"/>
      <c r="G58" s="2"/>
      <c r="H58" s="2"/>
      <c r="I58" s="2"/>
      <c r="J58" s="2"/>
      <c r="K58" s="2"/>
      <c r="L58" s="17">
        <f t="shared" si="1"/>
        <v>0</v>
      </c>
      <c r="M58" s="7">
        <f t="shared" si="2"/>
        <v>0</v>
      </c>
      <c r="N58" s="7">
        <f t="shared" si="3"/>
        <v>0</v>
      </c>
      <c r="O58" s="7">
        <f t="shared" si="4"/>
        <v>0</v>
      </c>
      <c r="P58" s="7">
        <f t="shared" si="5"/>
        <v>0</v>
      </c>
      <c r="Q58" s="7">
        <f t="shared" si="6"/>
        <v>0</v>
      </c>
    </row>
    <row r="59" spans="1:17" ht="15.75">
      <c r="A59" s="22"/>
      <c r="B59" s="28" t="s">
        <v>91</v>
      </c>
      <c r="C59" s="34">
        <v>0.01</v>
      </c>
      <c r="D59" s="1"/>
      <c r="E59" s="16"/>
      <c r="F59" s="2"/>
      <c r="G59" s="2"/>
      <c r="H59" s="2"/>
      <c r="I59" s="2"/>
      <c r="J59" s="2"/>
      <c r="K59" s="2"/>
      <c r="L59" s="17">
        <f t="shared" si="1"/>
        <v>0</v>
      </c>
      <c r="M59" s="7">
        <f t="shared" si="2"/>
        <v>0</v>
      </c>
      <c r="N59" s="7">
        <f t="shared" si="3"/>
        <v>0</v>
      </c>
      <c r="O59" s="7">
        <f t="shared" si="4"/>
        <v>0</v>
      </c>
      <c r="P59" s="7">
        <f t="shared" si="5"/>
        <v>0</v>
      </c>
      <c r="Q59" s="7">
        <f t="shared" si="6"/>
        <v>0</v>
      </c>
    </row>
    <row r="60" spans="1:17" ht="15.75">
      <c r="A60" s="22"/>
      <c r="B60" s="28" t="s">
        <v>92</v>
      </c>
      <c r="C60" s="34">
        <v>0.01</v>
      </c>
      <c r="D60" s="1"/>
      <c r="E60" s="16"/>
      <c r="F60" s="2"/>
      <c r="G60" s="2"/>
      <c r="H60" s="2"/>
      <c r="I60" s="2"/>
      <c r="J60" s="2"/>
      <c r="K60" s="2"/>
      <c r="L60" s="17">
        <f t="shared" si="1"/>
        <v>0</v>
      </c>
      <c r="M60" s="7">
        <f t="shared" si="2"/>
        <v>0</v>
      </c>
      <c r="N60" s="7">
        <f t="shared" si="3"/>
        <v>0</v>
      </c>
      <c r="O60" s="7">
        <f t="shared" si="4"/>
        <v>0</v>
      </c>
      <c r="P60" s="7">
        <f t="shared" si="5"/>
        <v>0</v>
      </c>
      <c r="Q60" s="7">
        <f t="shared" si="6"/>
        <v>0</v>
      </c>
    </row>
    <row r="61" spans="1:17" ht="15.75">
      <c r="A61" s="22"/>
      <c r="B61" s="28" t="s">
        <v>93</v>
      </c>
      <c r="C61" s="34">
        <v>0.01</v>
      </c>
      <c r="D61" s="1"/>
      <c r="E61" s="16"/>
      <c r="F61" s="2"/>
      <c r="G61" s="2"/>
      <c r="H61" s="2"/>
      <c r="I61" s="2"/>
      <c r="J61" s="2"/>
      <c r="K61" s="2"/>
      <c r="L61" s="17">
        <f t="shared" si="1"/>
        <v>0</v>
      </c>
      <c r="M61" s="7">
        <f t="shared" si="2"/>
        <v>0</v>
      </c>
      <c r="N61" s="7">
        <f t="shared" si="3"/>
        <v>0</v>
      </c>
      <c r="O61" s="7">
        <f t="shared" si="4"/>
        <v>0</v>
      </c>
      <c r="P61" s="7">
        <f t="shared" si="5"/>
        <v>0</v>
      </c>
      <c r="Q61" s="7">
        <f t="shared" si="6"/>
        <v>0</v>
      </c>
    </row>
    <row r="62" spans="1:17" ht="15.75">
      <c r="A62" s="22"/>
      <c r="B62" s="28" t="s">
        <v>94</v>
      </c>
      <c r="C62" s="34">
        <v>0.03</v>
      </c>
      <c r="D62" s="1"/>
      <c r="E62" s="16"/>
      <c r="F62" s="2"/>
      <c r="G62" s="2"/>
      <c r="H62" s="2"/>
      <c r="I62" s="2"/>
      <c r="J62" s="2"/>
      <c r="K62" s="2"/>
      <c r="L62" s="17">
        <f t="shared" si="1"/>
        <v>0</v>
      </c>
      <c r="M62" s="7">
        <f t="shared" si="2"/>
        <v>0</v>
      </c>
      <c r="N62" s="7">
        <f t="shared" si="3"/>
        <v>0</v>
      </c>
      <c r="O62" s="7">
        <f t="shared" si="4"/>
        <v>0</v>
      </c>
      <c r="P62" s="7">
        <f t="shared" si="5"/>
        <v>0</v>
      </c>
      <c r="Q62" s="7">
        <f t="shared" si="6"/>
        <v>0</v>
      </c>
    </row>
    <row r="63" spans="1:17" ht="47.25">
      <c r="A63" s="22"/>
      <c r="B63" s="28" t="s">
        <v>95</v>
      </c>
      <c r="C63" s="34">
        <v>0.03</v>
      </c>
      <c r="D63" s="1"/>
      <c r="E63" s="16"/>
      <c r="F63" s="2"/>
      <c r="G63" s="2"/>
      <c r="H63" s="2"/>
      <c r="I63" s="2"/>
      <c r="J63" s="2"/>
      <c r="K63" s="2"/>
      <c r="L63" s="17">
        <f t="shared" si="1"/>
        <v>0</v>
      </c>
      <c r="M63" s="7">
        <f t="shared" si="2"/>
        <v>0</v>
      </c>
      <c r="N63" s="7">
        <f t="shared" si="3"/>
        <v>0</v>
      </c>
      <c r="O63" s="7">
        <f t="shared" si="4"/>
        <v>0</v>
      </c>
      <c r="P63" s="7">
        <f t="shared" si="5"/>
        <v>0</v>
      </c>
      <c r="Q63" s="7">
        <f t="shared" si="6"/>
        <v>0</v>
      </c>
    </row>
    <row r="64" spans="1:17" ht="15.75">
      <c r="A64" s="22"/>
      <c r="B64" s="27" t="s">
        <v>96</v>
      </c>
      <c r="C64" s="34"/>
      <c r="D64" s="1"/>
      <c r="E64" s="16"/>
      <c r="F64" s="2"/>
      <c r="G64" s="2"/>
      <c r="H64" s="2"/>
      <c r="I64" s="2"/>
      <c r="J64" s="2"/>
      <c r="K64" s="2"/>
      <c r="L64" s="17">
        <f t="shared" si="1"/>
        <v>0</v>
      </c>
      <c r="M64" s="7">
        <f t="shared" si="2"/>
        <v>0</v>
      </c>
      <c r="N64" s="7">
        <f t="shared" si="3"/>
        <v>0</v>
      </c>
      <c r="O64" s="7">
        <f t="shared" si="4"/>
        <v>0</v>
      </c>
      <c r="P64" s="7">
        <f t="shared" si="5"/>
        <v>0</v>
      </c>
      <c r="Q64" s="7">
        <f t="shared" si="6"/>
        <v>0</v>
      </c>
    </row>
    <row r="65" spans="1:17" ht="15.75">
      <c r="A65" s="22"/>
      <c r="B65" s="28" t="s">
        <v>97</v>
      </c>
      <c r="C65" s="34">
        <v>0.02</v>
      </c>
      <c r="D65" s="1"/>
      <c r="E65" s="16"/>
      <c r="F65" s="2"/>
      <c r="G65" s="2"/>
      <c r="H65" s="2"/>
      <c r="I65" s="2"/>
      <c r="J65" s="2"/>
      <c r="K65" s="2"/>
      <c r="L65" s="17">
        <f t="shared" si="1"/>
        <v>0</v>
      </c>
      <c r="M65" s="7">
        <f t="shared" si="2"/>
        <v>0</v>
      </c>
      <c r="N65" s="7">
        <f t="shared" si="3"/>
        <v>0</v>
      </c>
      <c r="O65" s="7">
        <f t="shared" si="4"/>
        <v>0</v>
      </c>
      <c r="P65" s="7">
        <f t="shared" si="5"/>
        <v>0</v>
      </c>
      <c r="Q65" s="7">
        <f t="shared" si="6"/>
        <v>0</v>
      </c>
    </row>
    <row r="66" spans="1:17" ht="15.75">
      <c r="A66" s="22"/>
      <c r="B66" s="27" t="s">
        <v>98</v>
      </c>
      <c r="C66" s="34"/>
      <c r="D66" s="1"/>
      <c r="E66" s="16"/>
      <c r="F66" s="2"/>
      <c r="G66" s="2"/>
      <c r="H66" s="2"/>
      <c r="I66" s="2"/>
      <c r="J66" s="2"/>
      <c r="K66" s="2"/>
      <c r="L66" s="17">
        <f t="shared" si="1"/>
        <v>0</v>
      </c>
      <c r="M66" s="7">
        <f t="shared" si="2"/>
        <v>0</v>
      </c>
      <c r="N66" s="7">
        <f t="shared" si="3"/>
        <v>0</v>
      </c>
      <c r="O66" s="7">
        <f t="shared" si="4"/>
        <v>0</v>
      </c>
      <c r="P66" s="7">
        <f t="shared" si="5"/>
        <v>0</v>
      </c>
      <c r="Q66" s="7">
        <f t="shared" si="6"/>
        <v>0</v>
      </c>
    </row>
    <row r="67" spans="1:17" ht="31.5">
      <c r="A67" s="22"/>
      <c r="B67" s="28" t="s">
        <v>99</v>
      </c>
      <c r="C67" s="34">
        <v>0.01</v>
      </c>
      <c r="D67" s="1"/>
      <c r="E67" s="16"/>
      <c r="F67" s="2"/>
      <c r="G67" s="2"/>
      <c r="H67" s="2"/>
      <c r="I67" s="2"/>
      <c r="J67" s="2"/>
      <c r="K67" s="2"/>
      <c r="L67" s="17">
        <f t="shared" si="1"/>
        <v>0</v>
      </c>
      <c r="M67" s="7">
        <f t="shared" si="2"/>
        <v>0</v>
      </c>
      <c r="N67" s="7">
        <f t="shared" si="3"/>
        <v>0</v>
      </c>
      <c r="O67" s="7">
        <f t="shared" si="4"/>
        <v>0</v>
      </c>
      <c r="P67" s="7">
        <f t="shared" si="5"/>
        <v>0</v>
      </c>
      <c r="Q67" s="7">
        <f t="shared" si="6"/>
        <v>0</v>
      </c>
    </row>
    <row r="68" spans="1:17" ht="47.25">
      <c r="A68" s="22"/>
      <c r="B68" s="28" t="s">
        <v>100</v>
      </c>
      <c r="C68" s="34">
        <v>0.01</v>
      </c>
      <c r="D68" s="1"/>
      <c r="E68" s="16"/>
      <c r="F68" s="2"/>
      <c r="G68" s="2"/>
      <c r="H68" s="2"/>
      <c r="I68" s="2"/>
      <c r="J68" s="2"/>
      <c r="K68" s="2"/>
      <c r="L68" s="17">
        <f t="shared" si="1"/>
        <v>0</v>
      </c>
      <c r="M68" s="7">
        <f t="shared" si="2"/>
        <v>0</v>
      </c>
      <c r="N68" s="7">
        <f t="shared" si="3"/>
        <v>0</v>
      </c>
      <c r="O68" s="7">
        <f t="shared" si="4"/>
        <v>0</v>
      </c>
      <c r="P68" s="7">
        <f t="shared" si="5"/>
        <v>0</v>
      </c>
      <c r="Q68" s="7">
        <f t="shared" si="6"/>
        <v>0</v>
      </c>
    </row>
    <row r="69" spans="1:17" ht="15.75">
      <c r="A69" s="22"/>
      <c r="B69" s="27" t="s">
        <v>101</v>
      </c>
      <c r="C69" s="34"/>
      <c r="D69" s="1"/>
      <c r="E69" s="16"/>
      <c r="F69" s="2"/>
      <c r="G69" s="2"/>
      <c r="H69" s="2"/>
      <c r="I69" s="2"/>
      <c r="J69" s="2"/>
      <c r="K69" s="2"/>
      <c r="L69" s="17">
        <f t="shared" si="1"/>
        <v>0</v>
      </c>
      <c r="M69" s="7">
        <f t="shared" si="2"/>
        <v>0</v>
      </c>
      <c r="N69" s="7">
        <f t="shared" si="3"/>
        <v>0</v>
      </c>
      <c r="O69" s="7">
        <f t="shared" si="4"/>
        <v>0</v>
      </c>
      <c r="P69" s="7">
        <f t="shared" si="5"/>
        <v>0</v>
      </c>
      <c r="Q69" s="7">
        <f t="shared" si="6"/>
        <v>0</v>
      </c>
    </row>
    <row r="70" spans="1:17" ht="63">
      <c r="A70" s="22"/>
      <c r="B70" s="28" t="s">
        <v>110</v>
      </c>
      <c r="C70" s="34">
        <v>0.01</v>
      </c>
      <c r="D70" s="1"/>
      <c r="E70" s="16"/>
      <c r="F70" s="2"/>
      <c r="G70" s="2"/>
      <c r="H70" s="2"/>
      <c r="I70" s="2"/>
      <c r="J70" s="2"/>
      <c r="K70" s="2"/>
      <c r="L70" s="17">
        <f t="shared" si="1"/>
        <v>0</v>
      </c>
      <c r="M70" s="7">
        <f t="shared" si="2"/>
        <v>0</v>
      </c>
      <c r="N70" s="7">
        <f t="shared" si="3"/>
        <v>0</v>
      </c>
      <c r="O70" s="7">
        <f t="shared" si="4"/>
        <v>0</v>
      </c>
      <c r="P70" s="7">
        <f t="shared" si="5"/>
        <v>0</v>
      </c>
      <c r="Q70" s="7">
        <f t="shared" si="6"/>
        <v>0</v>
      </c>
    </row>
    <row r="71" spans="1:17" ht="31.5">
      <c r="A71" s="22"/>
      <c r="B71" s="28" t="s">
        <v>111</v>
      </c>
      <c r="C71" s="34">
        <v>0.01</v>
      </c>
      <c r="D71" s="1"/>
      <c r="E71" s="16"/>
      <c r="F71" s="2"/>
      <c r="G71" s="2"/>
      <c r="H71" s="2"/>
      <c r="I71" s="2"/>
      <c r="J71" s="2"/>
      <c r="K71" s="2"/>
      <c r="L71" s="17">
        <f t="shared" si="1"/>
        <v>0</v>
      </c>
      <c r="M71" s="7">
        <f t="shared" si="2"/>
        <v>0</v>
      </c>
      <c r="N71" s="7">
        <f t="shared" si="3"/>
        <v>0</v>
      </c>
      <c r="O71" s="7">
        <f t="shared" si="4"/>
        <v>0</v>
      </c>
      <c r="P71" s="7">
        <f t="shared" si="5"/>
        <v>0</v>
      </c>
      <c r="Q71" s="7">
        <f t="shared" si="6"/>
        <v>0</v>
      </c>
    </row>
    <row r="72" spans="1:17" ht="15.75">
      <c r="A72" s="22"/>
      <c r="B72" s="27" t="s">
        <v>102</v>
      </c>
      <c r="C72" s="34"/>
      <c r="D72" s="1"/>
      <c r="E72" s="16"/>
      <c r="F72" s="2"/>
      <c r="G72" s="2"/>
      <c r="H72" s="2"/>
      <c r="I72" s="2"/>
      <c r="J72" s="2"/>
      <c r="K72" s="2"/>
      <c r="L72" s="17">
        <f t="shared" si="1"/>
        <v>0</v>
      </c>
      <c r="M72" s="7">
        <f t="shared" si="2"/>
        <v>0</v>
      </c>
      <c r="N72" s="7">
        <f t="shared" si="3"/>
        <v>0</v>
      </c>
      <c r="O72" s="7">
        <f t="shared" si="4"/>
        <v>0</v>
      </c>
      <c r="P72" s="7">
        <f t="shared" si="5"/>
        <v>0</v>
      </c>
      <c r="Q72" s="7">
        <f t="shared" si="6"/>
        <v>0</v>
      </c>
    </row>
    <row r="73" spans="1:17" ht="31.5">
      <c r="A73" s="22"/>
      <c r="B73" s="28" t="s">
        <v>103</v>
      </c>
      <c r="C73" s="34">
        <v>0.01</v>
      </c>
      <c r="D73" s="1"/>
      <c r="E73" s="16"/>
      <c r="F73" s="2"/>
      <c r="G73" s="2"/>
      <c r="H73" s="2"/>
      <c r="I73" s="2"/>
      <c r="J73" s="2"/>
      <c r="K73" s="2"/>
      <c r="L73" s="17">
        <f t="shared" ref="L73:L78" si="7">E73*C73</f>
        <v>0</v>
      </c>
      <c r="M73" s="7">
        <f t="shared" ref="M73:M78" si="8">C73*F73</f>
        <v>0</v>
      </c>
      <c r="N73" s="7">
        <f t="shared" ref="N73:N78" si="9">G73*C73</f>
        <v>0</v>
      </c>
      <c r="O73" s="7">
        <f t="shared" ref="O73:O78" si="10">H73*C73</f>
        <v>0</v>
      </c>
      <c r="P73" s="7">
        <f t="shared" ref="P73:P78" si="11">I73*C73</f>
        <v>0</v>
      </c>
      <c r="Q73" s="7">
        <f t="shared" ref="Q73:Q78" si="12">J73*C73</f>
        <v>0</v>
      </c>
    </row>
    <row r="74" spans="1:17" ht="15.75">
      <c r="A74" s="22"/>
      <c r="B74" s="27" t="s">
        <v>104</v>
      </c>
      <c r="C74" s="34"/>
      <c r="D74" s="1"/>
      <c r="E74" s="16"/>
      <c r="F74" s="2"/>
      <c r="G74" s="2"/>
      <c r="H74" s="2"/>
      <c r="I74" s="2"/>
      <c r="J74" s="2"/>
      <c r="K74" s="2"/>
      <c r="L74" s="17">
        <f t="shared" si="7"/>
        <v>0</v>
      </c>
      <c r="M74" s="7">
        <f t="shared" si="8"/>
        <v>0</v>
      </c>
      <c r="N74" s="7">
        <f t="shared" si="9"/>
        <v>0</v>
      </c>
      <c r="O74" s="7">
        <f t="shared" si="10"/>
        <v>0</v>
      </c>
      <c r="P74" s="7">
        <f t="shared" si="11"/>
        <v>0</v>
      </c>
      <c r="Q74" s="7">
        <f t="shared" si="12"/>
        <v>0</v>
      </c>
    </row>
    <row r="75" spans="1:17" ht="31.5">
      <c r="A75" s="22"/>
      <c r="B75" s="28" t="s">
        <v>105</v>
      </c>
      <c r="C75" s="34">
        <v>0.01</v>
      </c>
      <c r="D75" s="1"/>
      <c r="E75" s="16"/>
      <c r="F75" s="2"/>
      <c r="G75" s="2"/>
      <c r="H75" s="2"/>
      <c r="I75" s="2"/>
      <c r="J75" s="2"/>
      <c r="K75" s="2"/>
      <c r="L75" s="17">
        <f t="shared" si="7"/>
        <v>0</v>
      </c>
      <c r="M75" s="7">
        <f t="shared" si="8"/>
        <v>0</v>
      </c>
      <c r="N75" s="7">
        <f t="shared" si="9"/>
        <v>0</v>
      </c>
      <c r="O75" s="7">
        <f t="shared" si="10"/>
        <v>0</v>
      </c>
      <c r="P75" s="7">
        <f t="shared" si="11"/>
        <v>0</v>
      </c>
      <c r="Q75" s="7">
        <f t="shared" si="12"/>
        <v>0</v>
      </c>
    </row>
    <row r="76" spans="1:17" ht="15.75">
      <c r="A76" s="22"/>
      <c r="B76" s="27" t="s">
        <v>106</v>
      </c>
      <c r="C76" s="34"/>
      <c r="D76" s="1"/>
      <c r="E76" s="16"/>
      <c r="F76" s="2"/>
      <c r="G76" s="2"/>
      <c r="H76" s="2"/>
      <c r="I76" s="2"/>
      <c r="J76" s="2"/>
      <c r="K76" s="2"/>
      <c r="L76" s="17">
        <f t="shared" si="7"/>
        <v>0</v>
      </c>
      <c r="M76" s="7">
        <f t="shared" si="8"/>
        <v>0</v>
      </c>
      <c r="N76" s="7">
        <f t="shared" si="9"/>
        <v>0</v>
      </c>
      <c r="O76" s="7">
        <f t="shared" si="10"/>
        <v>0</v>
      </c>
      <c r="P76" s="7">
        <f t="shared" si="11"/>
        <v>0</v>
      </c>
      <c r="Q76" s="7">
        <f t="shared" si="12"/>
        <v>0</v>
      </c>
    </row>
    <row r="77" spans="1:17" ht="63">
      <c r="A77" s="22"/>
      <c r="B77" s="28" t="s">
        <v>107</v>
      </c>
      <c r="C77" s="34"/>
      <c r="D77" s="1"/>
      <c r="E77" s="16"/>
      <c r="F77" s="2"/>
      <c r="G77" s="2"/>
      <c r="H77" s="2"/>
      <c r="I77" s="2"/>
      <c r="J77" s="2"/>
      <c r="K77" s="2"/>
      <c r="L77" s="17">
        <f t="shared" si="7"/>
        <v>0</v>
      </c>
      <c r="M77" s="7">
        <f t="shared" si="8"/>
        <v>0</v>
      </c>
      <c r="N77" s="7">
        <f t="shared" si="9"/>
        <v>0</v>
      </c>
      <c r="O77" s="7">
        <f t="shared" si="10"/>
        <v>0</v>
      </c>
      <c r="P77" s="7">
        <f t="shared" si="11"/>
        <v>0</v>
      </c>
      <c r="Q77" s="7">
        <f t="shared" si="12"/>
        <v>0</v>
      </c>
    </row>
    <row r="78" spans="1:17" ht="18.75" thickBot="1">
      <c r="A78" s="22"/>
      <c r="B78" s="26" t="s">
        <v>108</v>
      </c>
      <c r="C78" s="34"/>
      <c r="D78" s="1"/>
      <c r="E78" s="16"/>
      <c r="F78" s="2"/>
      <c r="G78" s="2"/>
      <c r="H78" s="2"/>
      <c r="I78" s="2"/>
      <c r="J78" s="2"/>
      <c r="K78" s="2"/>
      <c r="L78" s="17">
        <f t="shared" si="7"/>
        <v>0</v>
      </c>
      <c r="M78" s="7">
        <f t="shared" si="8"/>
        <v>0</v>
      </c>
      <c r="N78" s="7">
        <f t="shared" si="9"/>
        <v>0</v>
      </c>
      <c r="O78" s="7">
        <f t="shared" si="10"/>
        <v>0</v>
      </c>
      <c r="P78" s="7">
        <f t="shared" si="11"/>
        <v>0</v>
      </c>
      <c r="Q78" s="7">
        <f t="shared" si="12"/>
        <v>0</v>
      </c>
    </row>
    <row r="79" spans="1:17" ht="13.5" thickBot="1">
      <c r="A79" s="24" t="s">
        <v>40</v>
      </c>
      <c r="B79" s="25"/>
      <c r="C79" s="39">
        <f>SUBTOTAL(109,Table1[Weight])</f>
        <v>1.0000000000000004</v>
      </c>
      <c r="D79" s="35"/>
      <c r="E79" s="16"/>
      <c r="F79" s="2"/>
      <c r="G79" s="2"/>
      <c r="H79" s="2"/>
      <c r="I79" s="2"/>
      <c r="J79" s="2"/>
      <c r="K79" s="36"/>
      <c r="L79" s="37">
        <f>SUBTOTAL(109,Table1[Supplier 1
Final])</f>
        <v>0</v>
      </c>
      <c r="M79" s="37">
        <f>SUBTOTAL(109,Table1[Supplier 2
Final])</f>
        <v>0</v>
      </c>
      <c r="N79" s="37">
        <f>SUBTOTAL(109,Table1[Supplier 3
Final])</f>
        <v>0</v>
      </c>
      <c r="O79" s="37">
        <f>SUBTOTAL(109,Table1[Supplier 4
Final])</f>
        <v>0</v>
      </c>
      <c r="P79" s="37">
        <f>SUBTOTAL(109,Table1[Supplier 5
Final])</f>
        <v>0</v>
      </c>
      <c r="Q79" s="37">
        <f>SUBTOTAL(109,Table1[Supplier 6
Final])</f>
        <v>0</v>
      </c>
    </row>
    <row r="80" spans="1:17" ht="26.25" thickBot="1">
      <c r="L80" s="38" t="s">
        <v>17</v>
      </c>
      <c r="M80" s="38" t="s">
        <v>18</v>
      </c>
      <c r="N80" s="38" t="s">
        <v>19</v>
      </c>
      <c r="O80" s="38" t="s">
        <v>20</v>
      </c>
      <c r="P80" s="38" t="s">
        <v>21</v>
      </c>
      <c r="Q80" s="38" t="s">
        <v>22</v>
      </c>
    </row>
    <row r="87" spans="1:9" ht="26.25" customHeight="1">
      <c r="A87" s="43" t="s">
        <v>37</v>
      </c>
      <c r="B87" s="43"/>
      <c r="C87" s="43"/>
      <c r="D87" s="43"/>
      <c r="E87" s="43"/>
      <c r="F87" s="43"/>
      <c r="G87" s="43"/>
      <c r="H87" s="43"/>
      <c r="I87" s="43"/>
    </row>
  </sheetData>
  <mergeCells count="12">
    <mergeCell ref="A87:I87"/>
    <mergeCell ref="A1:A4"/>
    <mergeCell ref="N1:O1"/>
    <mergeCell ref="N2:O2"/>
    <mergeCell ref="N3:O3"/>
    <mergeCell ref="N4:O4"/>
    <mergeCell ref="B1:M4"/>
    <mergeCell ref="D6:Q6"/>
    <mergeCell ref="P1:Q1"/>
    <mergeCell ref="P2:Q2"/>
    <mergeCell ref="P3:Q3"/>
    <mergeCell ref="P4:Q4"/>
  </mergeCells>
  <phoneticPr fontId="4"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69B78-E734-4E6A-A85C-65EEDBF851C8}">
  <dimension ref="A1:Q13"/>
  <sheetViews>
    <sheetView showWhiteSpace="0" zoomScaleNormal="100" workbookViewId="0">
      <selection activeCell="B7" sqref="B7"/>
    </sheetView>
  </sheetViews>
  <sheetFormatPr defaultColWidth="13.85546875" defaultRowHeight="12.75"/>
  <cols>
    <col min="1" max="1" width="14.140625" style="3" customWidth="1"/>
    <col min="2" max="2" width="98" style="3" customWidth="1"/>
    <col min="3" max="3" width="7.42578125" style="3" customWidth="1"/>
    <col min="4" max="4" width="12" style="3" customWidth="1"/>
    <col min="5" max="6" width="10.28515625" style="3" bestFit="1" customWidth="1"/>
    <col min="7" max="7" width="10.5703125" style="3" bestFit="1" customWidth="1"/>
    <col min="8" max="10" width="10.28515625" style="3" bestFit="1" customWidth="1"/>
    <col min="11" max="11" width="18.42578125" style="3" customWidth="1"/>
    <col min="12" max="13" width="11.85546875" style="3" bestFit="1" customWidth="1"/>
    <col min="14" max="14" width="10.85546875" style="3" customWidth="1"/>
    <col min="15" max="15" width="11.85546875" style="3" bestFit="1" customWidth="1"/>
    <col min="16" max="16" width="11.85546875" style="3" customWidth="1"/>
    <col min="17" max="17" width="11.85546875" style="3" bestFit="1" customWidth="1"/>
    <col min="18" max="16384" width="13.85546875" style="3"/>
  </cols>
  <sheetData>
    <row r="1" spans="1:17" ht="16.5" customHeight="1">
      <c r="A1" s="40"/>
      <c r="B1" s="41" t="s">
        <v>34</v>
      </c>
      <c r="C1" s="41"/>
      <c r="D1" s="41"/>
      <c r="E1" s="41"/>
      <c r="F1" s="41"/>
      <c r="G1" s="41"/>
      <c r="H1" s="41"/>
      <c r="I1" s="41"/>
      <c r="J1" s="41"/>
      <c r="K1" s="41"/>
      <c r="L1" s="41"/>
      <c r="M1" s="41"/>
      <c r="N1" s="44" t="s">
        <v>24</v>
      </c>
      <c r="O1" s="44"/>
      <c r="P1" s="46" t="s">
        <v>36</v>
      </c>
      <c r="Q1" s="46"/>
    </row>
    <row r="2" spans="1:17" ht="16.5" customHeight="1">
      <c r="A2" s="40"/>
      <c r="B2" s="41"/>
      <c r="C2" s="41"/>
      <c r="D2" s="41"/>
      <c r="E2" s="41"/>
      <c r="F2" s="41"/>
      <c r="G2" s="41"/>
      <c r="H2" s="41"/>
      <c r="I2" s="41"/>
      <c r="J2" s="41"/>
      <c r="K2" s="41"/>
      <c r="L2" s="41"/>
      <c r="M2" s="41"/>
      <c r="N2" s="44" t="s">
        <v>25</v>
      </c>
      <c r="O2" s="44"/>
      <c r="P2" s="46" t="s">
        <v>35</v>
      </c>
      <c r="Q2" s="47"/>
    </row>
    <row r="3" spans="1:17" ht="16.5" customHeight="1">
      <c r="A3" s="40"/>
      <c r="B3" s="41"/>
      <c r="C3" s="41"/>
      <c r="D3" s="41"/>
      <c r="E3" s="41"/>
      <c r="F3" s="41"/>
      <c r="G3" s="41"/>
      <c r="H3" s="41"/>
      <c r="I3" s="41"/>
      <c r="J3" s="41"/>
      <c r="K3" s="41"/>
      <c r="L3" s="41"/>
      <c r="M3" s="41"/>
      <c r="N3" s="44" t="s">
        <v>26</v>
      </c>
      <c r="O3" s="44"/>
      <c r="P3" s="48" t="s">
        <v>39</v>
      </c>
      <c r="Q3" s="49" t="s">
        <v>39</v>
      </c>
    </row>
    <row r="4" spans="1:17" ht="16.5" customHeight="1">
      <c r="A4" s="40"/>
      <c r="B4" s="41"/>
      <c r="C4" s="41"/>
      <c r="D4" s="41"/>
      <c r="E4" s="41"/>
      <c r="F4" s="41"/>
      <c r="G4" s="41"/>
      <c r="H4" s="41"/>
      <c r="I4" s="41"/>
      <c r="J4" s="41"/>
      <c r="K4" s="41"/>
      <c r="L4" s="41"/>
      <c r="M4" s="41"/>
      <c r="N4" s="44" t="s">
        <v>27</v>
      </c>
      <c r="O4" s="44"/>
      <c r="P4" s="50">
        <v>45413</v>
      </c>
      <c r="Q4" s="51">
        <v>45413</v>
      </c>
    </row>
    <row r="5" spans="1:17" ht="16.5" customHeight="1"/>
    <row r="6" spans="1:17" ht="28.5" customHeight="1">
      <c r="A6" s="8" t="s">
        <v>16</v>
      </c>
      <c r="B6" s="52" t="s">
        <v>60</v>
      </c>
      <c r="E6" s="4"/>
      <c r="F6" s="4"/>
      <c r="G6" s="4"/>
      <c r="H6" s="4"/>
      <c r="I6" s="4"/>
      <c r="J6" s="4"/>
    </row>
    <row r="7" spans="1:17">
      <c r="E7" s="4"/>
      <c r="F7" s="4"/>
      <c r="G7" s="4"/>
      <c r="H7" s="4"/>
      <c r="I7" s="4"/>
      <c r="J7" s="4"/>
    </row>
    <row r="11" spans="1:17">
      <c r="B11" s="2" t="s">
        <v>112</v>
      </c>
      <c r="C11" s="53">
        <v>0.4</v>
      </c>
    </row>
    <row r="12" spans="1:17">
      <c r="B12" s="2" t="s">
        <v>113</v>
      </c>
      <c r="C12" s="53">
        <v>0.6</v>
      </c>
    </row>
    <row r="13" spans="1:17">
      <c r="B13" s="2" t="s">
        <v>114</v>
      </c>
      <c r="C13" s="53">
        <f>C11+C12</f>
        <v>1</v>
      </c>
    </row>
  </sheetData>
  <mergeCells count="10">
    <mergeCell ref="A1:A4"/>
    <mergeCell ref="B1:M4"/>
    <mergeCell ref="N1:O1"/>
    <mergeCell ref="P1:Q1"/>
    <mergeCell ref="N2:O2"/>
    <mergeCell ref="P2:Q2"/>
    <mergeCell ref="N3:O3"/>
    <mergeCell ref="P3:Q3"/>
    <mergeCell ref="N4:O4"/>
    <mergeCell ref="P4:Q4"/>
  </mergeCells>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Grade of Compliance Range</vt:lpstr>
      <vt:lpstr>Technical Scoring</vt:lpstr>
      <vt:lpstr>Combined Scoring</vt:lpstr>
      <vt:lpstr>'Combined Scoring'!Print_Area</vt:lpstr>
      <vt:lpstr>'Grade of Compliance Range'!Print_Area</vt:lpstr>
      <vt:lpstr>'Technical Scoring'!Print_Area</vt:lpstr>
      <vt:lpstr>'Technical Scoring'!Print_Titles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Scoring Sheet</dc:title>
  <dc:creator>RANA ABDEL KARIM</dc:creator>
  <cp:lastModifiedBy>DALAL BEDROSSIAN</cp:lastModifiedBy>
  <cp:lastPrinted>2024-05-24T06:35:11Z</cp:lastPrinted>
  <dcterms:created xsi:type="dcterms:W3CDTF">2008-10-30T09:34:49Z</dcterms:created>
  <dcterms:modified xsi:type="dcterms:W3CDTF">2024-10-08T07:50:57Z</dcterms:modified>
</cp:coreProperties>
</file>